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<sst xmlns="http://schemas.openxmlformats.org/spreadsheetml/2006/main" count="424" uniqueCount="105">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</sst>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-* #,##0.00_-;\-* #,##0.00_-;_-* &quot;-&quot;??_-;_-@_-"/>
    <numFmt numFmtId="178" formatCode="_ &quot;￥&quot;* #,##0_ ;_ &quot;￥&quot;* \-#,##0_ ;_ &quot;￥&quot;* &quot;-&quot;_ ;_ @_ "/>
    <numFmt numFmtId="179" formatCode="_ * #,##0_ ;_ * \-#,##0_ ;_ * &quot;-&quot;_ ;_ @_ "/>
    <numFmt numFmtId="180" formatCode="_ &quot;￥&quot;* #,##0.00_ ;_ &quot;￥&quot;* \-#,##0.00_ ;_ &quot;￥&quot;* &quot;-&quot;??_ ;_ @_ "/>
  </numFmts>
  <fonts count="33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0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25" borderId="17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6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6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6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6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76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76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76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76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76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0" applyFont="1" applyFill="1" applyBorder="1" applyAlignment="1"/>
    <xf numFmtId="0" fontId="10" fillId="0" borderId="6" xfId="37" applyNumberFormat="1" applyFont="1" applyFill="1" applyBorder="1" applyAlignment="1"/>
    <xf numFmtId="176" fontId="0" fillId="0" borderId="6" xfId="0" applyNumberFormat="1" applyFill="1" applyBorder="1" applyAlignment="1">
      <alignment horizontal="left" vertical="top"/>
    </xf>
    <xf numFmtId="10" fontId="0" fillId="0" borderId="6" xfId="0" applyNumberFormat="1" applyFill="1" applyBorder="1" applyAlignment="1">
      <alignment horizontal="center" vertical="top"/>
    </xf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10" fontId="11" fillId="3" borderId="6" xfId="0" applyNumberFormat="1" applyFont="1" applyFill="1" applyBorder="1" applyAlignment="1">
      <alignment horizontal="left" vertical="top"/>
    </xf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76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76" fontId="0" fillId="3" borderId="0" xfId="0" applyNumberFormat="1" applyFill="1" applyBorder="1" applyAlignment="1">
      <alignment horizontal="left" vertical="top"/>
    </xf>
    <xf numFmtId="176" fontId="12" fillId="3" borderId="9" xfId="0" applyNumberFormat="1" applyFont="1" applyFill="1" applyBorder="1" applyAlignment="1">
      <alignment horizontal="left" vertical="top"/>
    </xf>
    <xf numFmtId="0" fontId="12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6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9" customWidth="1"/>
    <col min="2" max="2" width="40.8190476190476" style="43" customWidth="1"/>
    <col min="3" max="3" width="70.8190476190476" style="43" customWidth="1"/>
    <col min="4" max="4" width="16.8190476190476" style="78" customWidth="1"/>
    <col min="5" max="5" width="45" style="78" customWidth="1"/>
    <col min="6" max="16384" width="10.8190476190476" style="43"/>
  </cols>
  <sheetData>
    <row r="1" s="36" customFormat="1" ht="23.25" spans="1:5">
      <c r="A1" s="80" t="s">
        <v>0</v>
      </c>
      <c r="D1" s="81"/>
      <c r="E1" s="81"/>
    </row>
    <row r="3" s="38" customFormat="1" ht="28.5" spans="1:5">
      <c r="A3" s="82" t="s">
        <v>1</v>
      </c>
      <c r="B3" s="75" t="s">
        <v>2</v>
      </c>
      <c r="C3" s="75" t="s">
        <v>3</v>
      </c>
      <c r="D3" s="74" t="s">
        <v>4</v>
      </c>
      <c r="E3" s="74" t="s">
        <v>5</v>
      </c>
    </row>
    <row r="4" spans="1:5">
      <c r="A4" s="83">
        <v>0</v>
      </c>
      <c r="B4" s="67" t="s">
        <v>6</v>
      </c>
      <c r="C4" s="67" t="s">
        <v>7</v>
      </c>
      <c r="D4" s="66" t="s">
        <v>6</v>
      </c>
      <c r="E4" s="66" t="s">
        <v>8</v>
      </c>
    </row>
    <row r="5" spans="1:5">
      <c r="A5" s="83">
        <v>1</v>
      </c>
      <c r="B5" s="67" t="s">
        <v>9</v>
      </c>
      <c r="C5" s="67" t="s">
        <v>10</v>
      </c>
      <c r="D5" s="66" t="s">
        <v>11</v>
      </c>
      <c r="E5" s="66" t="s">
        <v>12</v>
      </c>
    </row>
    <row r="6" spans="1:5">
      <c r="A6" s="83">
        <v>2</v>
      </c>
      <c r="B6" s="67" t="s">
        <v>9</v>
      </c>
      <c r="C6" s="67" t="s">
        <v>13</v>
      </c>
      <c r="D6" s="66" t="s">
        <v>11</v>
      </c>
      <c r="E6" s="66" t="s">
        <v>12</v>
      </c>
    </row>
    <row r="7" spans="1:5">
      <c r="A7" s="83">
        <v>3</v>
      </c>
      <c r="B7" s="67" t="s">
        <v>9</v>
      </c>
      <c r="C7" s="67" t="s">
        <v>14</v>
      </c>
      <c r="D7" s="66" t="s">
        <v>15</v>
      </c>
      <c r="E7" s="66" t="s">
        <v>12</v>
      </c>
    </row>
    <row r="8" spans="1:5">
      <c r="A8" s="83">
        <v>4</v>
      </c>
      <c r="B8" s="67" t="s">
        <v>16</v>
      </c>
      <c r="C8" s="67" t="s">
        <v>17</v>
      </c>
      <c r="D8" s="66" t="s">
        <v>11</v>
      </c>
      <c r="E8" s="66" t="s">
        <v>12</v>
      </c>
    </row>
    <row r="9" spans="1:5">
      <c r="A9" s="83">
        <v>5</v>
      </c>
      <c r="B9" s="67" t="s">
        <v>16</v>
      </c>
      <c r="C9" s="67" t="s">
        <v>18</v>
      </c>
      <c r="D9" s="66" t="s">
        <v>11</v>
      </c>
      <c r="E9" s="66" t="s">
        <v>12</v>
      </c>
    </row>
    <row r="10" s="78" customFormat="1" spans="1:5">
      <c r="A10" s="83">
        <v>14</v>
      </c>
      <c r="B10" s="67" t="s">
        <v>19</v>
      </c>
      <c r="C10" s="67" t="s">
        <v>20</v>
      </c>
      <c r="D10" s="66" t="s">
        <v>11</v>
      </c>
      <c r="E10" s="66" t="s">
        <v>12</v>
      </c>
    </row>
    <row r="11" s="78" customFormat="1" spans="1:5">
      <c r="A11" s="83">
        <v>15</v>
      </c>
      <c r="B11" s="67" t="s">
        <v>19</v>
      </c>
      <c r="C11" s="67" t="s">
        <v>21</v>
      </c>
      <c r="D11" s="66" t="s">
        <v>11</v>
      </c>
      <c r="E11" s="66" t="s">
        <v>12</v>
      </c>
    </row>
    <row r="12" s="78" customFormat="1" spans="1:5">
      <c r="A12" s="83">
        <v>16</v>
      </c>
      <c r="B12" s="67" t="s">
        <v>19</v>
      </c>
      <c r="C12" s="67" t="s">
        <v>22</v>
      </c>
      <c r="D12" s="66" t="s">
        <v>15</v>
      </c>
      <c r="E12" s="66" t="s">
        <v>12</v>
      </c>
    </row>
    <row r="13" s="78" customFormat="1" spans="1:5">
      <c r="A13" s="83">
        <v>17</v>
      </c>
      <c r="B13" s="67" t="s">
        <v>23</v>
      </c>
      <c r="C13" s="67" t="s">
        <v>24</v>
      </c>
      <c r="D13" s="66" t="s">
        <v>11</v>
      </c>
      <c r="E13" s="66" t="s">
        <v>12</v>
      </c>
    </row>
    <row r="14" s="78" customFormat="1" spans="1:5">
      <c r="A14" s="83">
        <v>18</v>
      </c>
      <c r="B14" s="67" t="s">
        <v>23</v>
      </c>
      <c r="C14" s="67" t="s">
        <v>25</v>
      </c>
      <c r="D14" s="66" t="s">
        <v>11</v>
      </c>
      <c r="E14" s="66" t="s">
        <v>12</v>
      </c>
    </row>
    <row r="15" spans="1:5">
      <c r="A15" s="83">
        <v>35</v>
      </c>
      <c r="B15" s="67" t="s">
        <v>26</v>
      </c>
      <c r="C15" s="67" t="s">
        <v>27</v>
      </c>
      <c r="D15" s="66" t="s">
        <v>28</v>
      </c>
      <c r="E15" s="66" t="s">
        <v>12</v>
      </c>
    </row>
    <row r="16" spans="1:5">
      <c r="A16" s="83">
        <v>36</v>
      </c>
      <c r="B16" s="67" t="s">
        <v>26</v>
      </c>
      <c r="C16" s="67" t="s">
        <v>29</v>
      </c>
      <c r="D16" s="66" t="s">
        <v>28</v>
      </c>
      <c r="E16" s="66" t="s">
        <v>12</v>
      </c>
    </row>
    <row r="17" spans="1:5">
      <c r="A17" s="83">
        <v>37</v>
      </c>
      <c r="B17" s="67" t="s">
        <v>26</v>
      </c>
      <c r="C17" s="67" t="s">
        <v>30</v>
      </c>
      <c r="D17" s="66" t="s">
        <v>28</v>
      </c>
      <c r="E17" s="66" t="s">
        <v>12</v>
      </c>
    </row>
    <row r="18" spans="1:5">
      <c r="A18" s="83">
        <v>38</v>
      </c>
      <c r="B18" s="67" t="s">
        <v>31</v>
      </c>
      <c r="C18" s="67" t="s">
        <v>32</v>
      </c>
      <c r="D18" s="66" t="s">
        <v>28</v>
      </c>
      <c r="E18" s="66" t="s">
        <v>12</v>
      </c>
    </row>
    <row r="19" spans="1:5">
      <c r="A19" s="83">
        <v>39</v>
      </c>
      <c r="B19" s="67" t="s">
        <v>31</v>
      </c>
      <c r="C19" s="67" t="s">
        <v>33</v>
      </c>
      <c r="D19" s="66" t="s">
        <v>28</v>
      </c>
      <c r="E19" s="66" t="s">
        <v>12</v>
      </c>
    </row>
    <row r="20" spans="1:5">
      <c r="A20" s="83">
        <v>40</v>
      </c>
      <c r="B20" s="67" t="s">
        <v>34</v>
      </c>
      <c r="C20" s="67" t="s">
        <v>35</v>
      </c>
      <c r="D20" s="66" t="s">
        <v>28</v>
      </c>
      <c r="E20" s="66" t="s">
        <v>12</v>
      </c>
    </row>
    <row r="21" spans="1:5">
      <c r="A21" s="83">
        <v>42</v>
      </c>
      <c r="B21" s="67" t="s">
        <v>36</v>
      </c>
      <c r="C21" s="67" t="s">
        <v>37</v>
      </c>
      <c r="D21" s="66" t="s">
        <v>28</v>
      </c>
      <c r="E21" s="66" t="s">
        <v>12</v>
      </c>
    </row>
    <row r="22" spans="1:5">
      <c r="A22" s="83">
        <v>44</v>
      </c>
      <c r="B22" s="67" t="s">
        <v>38</v>
      </c>
      <c r="C22" s="67" t="s">
        <v>39</v>
      </c>
      <c r="D22" s="66" t="s">
        <v>28</v>
      </c>
      <c r="E22" s="66" t="s">
        <v>12</v>
      </c>
    </row>
    <row r="23" spans="1:5">
      <c r="A23" s="83">
        <v>54</v>
      </c>
      <c r="B23" s="67" t="s">
        <v>40</v>
      </c>
      <c r="C23" s="67" t="s">
        <v>41</v>
      </c>
      <c r="D23" s="66" t="s">
        <v>28</v>
      </c>
      <c r="E23" s="66" t="s">
        <v>12</v>
      </c>
    </row>
    <row r="24" spans="1:5">
      <c r="A24" s="83">
        <v>63</v>
      </c>
      <c r="B24" s="67" t="s">
        <v>42</v>
      </c>
      <c r="C24" s="67" t="s">
        <v>43</v>
      </c>
      <c r="D24" s="84" t="s">
        <v>44</v>
      </c>
      <c r="E24" s="66" t="s">
        <v>8</v>
      </c>
    </row>
    <row r="25" spans="1:5">
      <c r="A25" s="83">
        <v>64</v>
      </c>
      <c r="B25" s="67" t="s">
        <v>42</v>
      </c>
      <c r="C25" s="67" t="s">
        <v>45</v>
      </c>
      <c r="D25" s="84" t="s">
        <v>44</v>
      </c>
      <c r="E25" s="66" t="s">
        <v>8</v>
      </c>
    </row>
    <row r="26" spans="1:5">
      <c r="A26" s="83">
        <v>65</v>
      </c>
      <c r="B26" s="67" t="s">
        <v>42</v>
      </c>
      <c r="C26" s="67" t="s">
        <v>46</v>
      </c>
      <c r="D26" s="84" t="s">
        <v>44</v>
      </c>
      <c r="E26" s="66" t="s">
        <v>8</v>
      </c>
    </row>
    <row r="27" spans="1:5">
      <c r="A27" s="83">
        <v>66</v>
      </c>
      <c r="B27" s="67" t="s">
        <v>47</v>
      </c>
      <c r="C27" s="67" t="s">
        <v>48</v>
      </c>
      <c r="D27" s="84" t="s">
        <v>44</v>
      </c>
      <c r="E27" s="66" t="s">
        <v>8</v>
      </c>
    </row>
    <row r="28" spans="1:5">
      <c r="A28" s="83"/>
      <c r="B28" s="67"/>
      <c r="C28" s="67"/>
      <c r="D28" s="84"/>
      <c r="E28" s="66"/>
    </row>
    <row r="29" spans="1:5">
      <c r="A29" s="83"/>
      <c r="B29" s="67"/>
      <c r="C29" s="67"/>
      <c r="D29" s="66"/>
      <c r="E29" s="66"/>
    </row>
    <row r="30" spans="1:5">
      <c r="A30" s="83"/>
      <c r="B30" s="67"/>
      <c r="C30" s="67"/>
      <c r="D30" s="66"/>
      <c r="E30" s="66"/>
    </row>
    <row r="31" spans="1:5">
      <c r="A31" s="83"/>
      <c r="B31" s="67"/>
      <c r="C31" s="67"/>
      <c r="D31" s="66"/>
      <c r="E31" s="66"/>
    </row>
    <row r="32" spans="1:5">
      <c r="A32" s="83"/>
      <c r="B32" s="67"/>
      <c r="C32" s="67"/>
      <c r="D32" s="66"/>
      <c r="E32" s="66"/>
    </row>
    <row r="33" spans="1:5">
      <c r="A33" s="83"/>
      <c r="B33" s="67"/>
      <c r="C33" s="67"/>
      <c r="D33" s="66"/>
      <c r="E33" s="66"/>
    </row>
    <row r="34" spans="1:5">
      <c r="A34" s="83"/>
      <c r="B34" s="67"/>
      <c r="C34" s="67"/>
      <c r="D34" s="66"/>
      <c r="E34" s="66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20" sqref="C20"/>
    </sheetView>
  </sheetViews>
  <sheetFormatPr defaultColWidth="9.08571428571429" defaultRowHeight="15" outlineLevelRow="6"/>
  <cols>
    <col min="1" max="1" width="16.8190476190476" style="50" customWidth="1"/>
    <col min="2" max="2" width="18.0857142857143" style="66" customWidth="1"/>
    <col min="3" max="3" width="67.5428571428571" style="67" customWidth="1"/>
    <col min="4" max="4" width="28.8190476190476" style="66" customWidth="1"/>
    <col min="5" max="5" width="16.8190476190476" style="66" customWidth="1"/>
    <col min="6" max="9" width="16.8190476190476" style="64" customWidth="1"/>
    <col min="10" max="16384" width="9.08571428571429" style="43"/>
  </cols>
  <sheetData>
    <row r="1" s="65" customFormat="1" ht="23.25" spans="1:9">
      <c r="A1" s="68" t="s">
        <v>49</v>
      </c>
      <c r="B1" s="69"/>
      <c r="D1" s="69"/>
      <c r="E1" s="69"/>
      <c r="F1" s="70"/>
      <c r="G1" s="70"/>
      <c r="H1" s="70"/>
      <c r="I1" s="70"/>
    </row>
    <row r="2" s="37" customFormat="1" spans="1:9">
      <c r="A2" s="71"/>
      <c r="B2" s="51"/>
      <c r="D2" s="51"/>
      <c r="E2" s="51"/>
      <c r="F2" s="52"/>
      <c r="G2" s="52"/>
      <c r="H2" s="52"/>
      <c r="I2" s="52"/>
    </row>
    <row r="3" s="37" customFormat="1" spans="1:9">
      <c r="A3" s="47" t="s">
        <v>50</v>
      </c>
      <c r="B3" s="49" t="s">
        <v>51</v>
      </c>
      <c r="C3" s="48"/>
      <c r="D3" s="51"/>
      <c r="E3" s="51"/>
      <c r="F3" s="52"/>
      <c r="G3" s="52"/>
      <c r="H3" s="52"/>
      <c r="I3" s="52"/>
    </row>
    <row r="4" s="37" customFormat="1" spans="1:9">
      <c r="A4" s="47" t="s">
        <v>52</v>
      </c>
      <c r="B4" s="49" t="s">
        <v>53</v>
      </c>
      <c r="C4" s="48"/>
      <c r="D4" s="51"/>
      <c r="E4" s="51"/>
      <c r="F4" s="52"/>
      <c r="G4" s="52"/>
      <c r="H4" s="52"/>
      <c r="I4" s="52"/>
    </row>
    <row r="5" s="37" customFormat="1" spans="1:10">
      <c r="A5" s="47" t="s">
        <v>54</v>
      </c>
      <c r="B5" s="50">
        <v>45108</v>
      </c>
      <c r="C5" s="51"/>
      <c r="D5" s="51"/>
      <c r="E5" s="51"/>
      <c r="F5" s="52"/>
      <c r="G5" s="52"/>
      <c r="H5" s="52"/>
      <c r="I5" s="76"/>
      <c r="J5" s="77"/>
    </row>
    <row r="6" s="37" customFormat="1" spans="1:9">
      <c r="A6" s="72" t="s">
        <v>55</v>
      </c>
      <c r="B6" s="73"/>
      <c r="C6" s="73"/>
      <c r="D6" s="73"/>
      <c r="E6" s="73"/>
      <c r="F6" s="73"/>
      <c r="G6" s="52"/>
      <c r="H6" s="52"/>
      <c r="I6" s="52"/>
    </row>
    <row r="7" s="38" customFormat="1" ht="45" spans="1:9">
      <c r="A7" s="53" t="s">
        <v>56</v>
      </c>
      <c r="B7" s="74" t="s">
        <v>1</v>
      </c>
      <c r="C7" s="75" t="s">
        <v>57</v>
      </c>
      <c r="D7" s="74" t="s">
        <v>58</v>
      </c>
      <c r="E7" s="74" t="s">
        <v>59</v>
      </c>
      <c r="F7" s="55" t="s">
        <v>60</v>
      </c>
      <c r="G7" s="55" t="s">
        <v>61</v>
      </c>
      <c r="H7" s="55" t="s">
        <v>62</v>
      </c>
      <c r="I7" s="55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8"/>
  <sheetViews>
    <sheetView workbookViewId="0">
      <pane ySplit="6" topLeftCell="A79" activePane="bottomLeft" state="frozen"/>
      <selection/>
      <selection pane="bottomLeft" activeCell="E106" sqref="E106"/>
    </sheetView>
  </sheetViews>
  <sheetFormatPr defaultColWidth="10.8190476190476" defaultRowHeight="15"/>
  <cols>
    <col min="1" max="1" width="16.8190476190476" style="40" customWidth="1"/>
    <col min="2" max="3" width="16.8190476190476" style="41" customWidth="1"/>
    <col min="4" max="4" width="16.8190476190476" style="42" customWidth="1"/>
    <col min="5" max="5" width="49.4571428571429" style="42" customWidth="1"/>
    <col min="6" max="8" width="16.8190476190476" style="42" customWidth="1"/>
    <col min="9" max="9" width="16.8190476190476" style="41" customWidth="1"/>
    <col min="10" max="10" width="1.81904761904762" style="43" customWidth="1"/>
    <col min="11" max="12" width="16.8190476190476" style="41" customWidth="1"/>
    <col min="13" max="15" width="16.8190476190476" style="42" customWidth="1"/>
    <col min="16" max="16" width="16.8190476190476" style="41" customWidth="1"/>
    <col min="17" max="17" width="10.8190476190476" style="43"/>
    <col min="18" max="18" width="10.8190476190476" style="43" hidden="1" customWidth="1"/>
    <col min="19" max="16384" width="10.8190476190476" style="43"/>
  </cols>
  <sheetData>
    <row r="1" s="36" customFormat="1" ht="23.25" spans="1:16">
      <c r="A1" s="44" t="s">
        <v>64</v>
      </c>
      <c r="B1" s="45"/>
      <c r="C1" s="45"/>
      <c r="D1" s="46"/>
      <c r="E1" s="46"/>
      <c r="F1" s="46"/>
      <c r="G1" s="46"/>
      <c r="H1" s="46"/>
      <c r="I1" s="45"/>
      <c r="K1" s="45"/>
      <c r="L1" s="45"/>
      <c r="M1" s="46"/>
      <c r="N1" s="46"/>
      <c r="O1" s="46"/>
      <c r="P1" s="45"/>
    </row>
    <row r="3" spans="1:9">
      <c r="A3" s="47" t="s">
        <v>50</v>
      </c>
      <c r="B3" s="48" t="str">
        <f>Data!B3</f>
        <v>ICBC</v>
      </c>
      <c r="C3" s="48"/>
      <c r="D3" s="48"/>
      <c r="E3" s="48"/>
      <c r="F3" s="48"/>
      <c r="G3" s="48"/>
      <c r="H3" s="48"/>
      <c r="I3" s="48"/>
    </row>
    <row r="4" spans="1:9">
      <c r="A4" s="47" t="s">
        <v>52</v>
      </c>
      <c r="B4" s="63" t="s">
        <v>53</v>
      </c>
      <c r="C4" s="48"/>
      <c r="D4" s="48"/>
      <c r="E4" s="48"/>
      <c r="F4" s="48"/>
      <c r="G4" s="48"/>
      <c r="H4" s="48"/>
      <c r="I4" s="48"/>
    </row>
    <row r="5" s="37" customFormat="1" spans="1:16">
      <c r="A5" s="47" t="s">
        <v>54</v>
      </c>
      <c r="B5" s="50">
        <v>45108</v>
      </c>
      <c r="C5" s="51"/>
      <c r="D5" s="51"/>
      <c r="E5" s="51"/>
      <c r="F5" s="51"/>
      <c r="G5" s="51"/>
      <c r="H5" s="52"/>
      <c r="I5" s="52"/>
      <c r="J5" s="52"/>
      <c r="K5" s="61"/>
      <c r="L5" s="61"/>
      <c r="M5" s="52"/>
      <c r="N5" s="52"/>
      <c r="O5" s="52"/>
      <c r="P5" s="61"/>
    </row>
    <row r="6" s="38" customFormat="1" ht="30" spans="1:18">
      <c r="A6" s="53" t="s">
        <v>56</v>
      </c>
      <c r="B6" s="54" t="s">
        <v>65</v>
      </c>
      <c r="C6" s="54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4" t="s">
        <v>72</v>
      </c>
      <c r="K6" s="45"/>
      <c r="L6" s="45"/>
      <c r="M6" s="46"/>
      <c r="N6" s="46"/>
      <c r="O6" s="46"/>
      <c r="P6" s="45"/>
      <c r="R6" s="38" t="s">
        <v>73</v>
      </c>
    </row>
    <row r="7" spans="1:18">
      <c r="A7" s="50">
        <f>B5</f>
        <v>45108</v>
      </c>
      <c r="B7" s="56">
        <f>IF(C7="",NA(),1-C7)</f>
        <v>1</v>
      </c>
      <c r="C7" s="56">
        <v>0</v>
      </c>
      <c r="D7" s="64" t="e">
        <f t="shared" ref="D7" si="0">IFERROR((SUMPRODUCT(--(date=$A7),--(service="PISP"),--(used="Y"),response)/SUMPRODUCT(--(date=$A7),--(service="PISP"),--(used="Y"),volume)),NA())</f>
        <v>#N/A</v>
      </c>
      <c r="E7" s="64" t="e">
        <f t="shared" ref="E7" si="1">IFERROR((SUMPRODUCT(--(date=$A7),--(service="PISP"),--(used="Y"),response)/SUMPRODUCT(--(date=$A7),--(service="PISP"),--(used="Y"),size)),NA())</f>
        <v>#N/A</v>
      </c>
      <c r="F7" s="64" t="e">
        <f t="shared" ref="F7" si="2">IFERROR((SUMPRODUCT(--(date=$A7),--(service="AISP"),--(used="Y"),response)/SUMPRODUCT(--(date=$A7),--(service="AISP"),--(used="Y"),volume)),NA())</f>
        <v>#N/A</v>
      </c>
      <c r="G7" s="64" t="e">
        <f t="shared" ref="G7" si="3">IFERROR((SUMPRODUCT(--(date=$A7),--(service="AISP"),--(used="Y"),response)/SUMPRODUCT(--(date=$A7),--(service="AISP"),--(used="Y"),size)),NA())</f>
        <v>#N/A</v>
      </c>
      <c r="H7" s="64" t="e">
        <f t="shared" ref="H7" si="4">IFERROR((SUMPRODUCT(--(date=$A7),--(service="CoF"),--(used="Y"),response)/SUMPRODUCT(--(date=$A7),--(service="CoF"),--(used="Y"),volume)),NA())</f>
        <v>#N/A</v>
      </c>
      <c r="I7" s="56" t="e">
        <f t="shared" ref="I7" si="5">IFERROR((SUMIF(date,A7,error)/SUMIF(date,A7,volume)),NA())</f>
        <v>#N/A</v>
      </c>
      <c r="R7" s="43">
        <f>MONTH(A7)</f>
        <v>7</v>
      </c>
    </row>
    <row r="8" spans="1:18">
      <c r="A8" s="50">
        <f t="shared" ref="A8:A14" si="6">A7+1</f>
        <v>45109</v>
      </c>
      <c r="B8" s="56">
        <f t="shared" ref="B8" si="7">IF(C8="",NA(),1-C8)</f>
        <v>1</v>
      </c>
      <c r="C8" s="56">
        <v>0</v>
      </c>
      <c r="D8" s="64" t="e">
        <f t="shared" ref="D8:D39" si="8">IFERROR((SUMPRODUCT(--(date=$A8),--(service="PISP"),--(used="Y"),response)/SUMPRODUCT(--(date=$A8),--(service="PISP"),--(used="Y"),volume)),NA())</f>
        <v>#N/A</v>
      </c>
      <c r="E8" s="64" t="e">
        <f t="shared" ref="E8:E39" si="9">IFERROR((SUMPRODUCT(--(date=$A8),--(service="PISP"),--(used="Y"),response)/SUMPRODUCT(--(date=$A8),--(service="PISP"),--(used="Y"),size)),NA())</f>
        <v>#N/A</v>
      </c>
      <c r="F8" s="64" t="e">
        <f t="shared" ref="F8:F39" si="10">IFERROR((SUMPRODUCT(--(date=$A8),--(service="AISP"),--(used="Y"),response)/SUMPRODUCT(--(date=$A8),--(service="AISP"),--(used="Y"),volume)),NA())</f>
        <v>#N/A</v>
      </c>
      <c r="G8" s="64" t="e">
        <f t="shared" ref="G8:G39" si="11">IFERROR((SUMPRODUCT(--(date=$A8),--(service="AISP"),--(used="Y"),response)/SUMPRODUCT(--(date=$A8),--(service="AISP"),--(used="Y"),size)),NA())</f>
        <v>#N/A</v>
      </c>
      <c r="H8" s="64" t="e">
        <f t="shared" ref="H8:H39" si="12">IFERROR((SUMPRODUCT(--(date=$A8),--(service="CoF"),--(used="Y"),response)/SUMPRODUCT(--(date=$A8),--(service="CoF"),--(used="Y"),volume)),NA())</f>
        <v>#N/A</v>
      </c>
      <c r="I8" s="56" t="e">
        <f t="shared" ref="I8" si="13">IFERROR((SUMIF(date,A8,error)/SUMIF(date,A8,volume)),NA())</f>
        <v>#N/A</v>
      </c>
      <c r="R8" s="43">
        <f t="shared" ref="R8" si="14">MONTH(A8)</f>
        <v>7</v>
      </c>
    </row>
    <row r="9" spans="1:9">
      <c r="A9" s="50">
        <f t="shared" si="6"/>
        <v>45110</v>
      </c>
      <c r="B9" s="56">
        <f t="shared" ref="B9:B40" si="15">IF(C9="",NA(),1-C9)</f>
        <v>1</v>
      </c>
      <c r="C9" s="56">
        <v>0</v>
      </c>
      <c r="D9" s="64" t="e">
        <f t="shared" si="8"/>
        <v>#N/A</v>
      </c>
      <c r="E9" s="64" t="e">
        <f t="shared" si="9"/>
        <v>#N/A</v>
      </c>
      <c r="F9" s="64" t="e">
        <f t="shared" si="10"/>
        <v>#N/A</v>
      </c>
      <c r="G9" s="64" t="e">
        <f t="shared" si="11"/>
        <v>#N/A</v>
      </c>
      <c r="H9" s="64" t="e">
        <f t="shared" si="12"/>
        <v>#N/A</v>
      </c>
      <c r="I9" s="56" t="e">
        <f t="shared" ref="I9:I40" si="16">IFERROR((SUMIF(date,A9,error)/SUMIF(date,A9,volume)),NA())</f>
        <v>#N/A</v>
      </c>
    </row>
    <row r="10" spans="1:9">
      <c r="A10" s="50">
        <f t="shared" si="6"/>
        <v>45111</v>
      </c>
      <c r="B10" s="56">
        <f t="shared" si="15"/>
        <v>1</v>
      </c>
      <c r="C10" s="56">
        <v>0</v>
      </c>
      <c r="D10" s="64" t="e">
        <f t="shared" si="8"/>
        <v>#N/A</v>
      </c>
      <c r="E10" s="64" t="e">
        <f t="shared" si="9"/>
        <v>#N/A</v>
      </c>
      <c r="F10" s="64" t="e">
        <f t="shared" si="10"/>
        <v>#N/A</v>
      </c>
      <c r="G10" s="64" t="e">
        <f t="shared" si="11"/>
        <v>#N/A</v>
      </c>
      <c r="H10" s="64" t="e">
        <f t="shared" si="12"/>
        <v>#N/A</v>
      </c>
      <c r="I10" s="56" t="e">
        <f t="shared" si="16"/>
        <v>#N/A</v>
      </c>
    </row>
    <row r="11" spans="1:16">
      <c r="A11" s="50">
        <f t="shared" si="6"/>
        <v>45112</v>
      </c>
      <c r="B11" s="56">
        <f t="shared" si="15"/>
        <v>1</v>
      </c>
      <c r="C11" s="56">
        <v>0</v>
      </c>
      <c r="D11" s="64" t="e">
        <f t="shared" si="8"/>
        <v>#N/A</v>
      </c>
      <c r="E11" s="64" t="e">
        <f t="shared" si="9"/>
        <v>#N/A</v>
      </c>
      <c r="F11" s="64" t="e">
        <f t="shared" si="10"/>
        <v>#N/A</v>
      </c>
      <c r="G11" s="64" t="e">
        <f t="shared" si="11"/>
        <v>#N/A</v>
      </c>
      <c r="H11" s="64" t="e">
        <f t="shared" si="12"/>
        <v>#N/A</v>
      </c>
      <c r="I11" s="56" t="e">
        <f t="shared" si="16"/>
        <v>#N/A</v>
      </c>
      <c r="K11" s="61"/>
      <c r="L11" s="61"/>
      <c r="M11" s="52"/>
      <c r="N11" s="52"/>
      <c r="O11" s="52"/>
      <c r="P11" s="61"/>
    </row>
    <row r="12" spans="1:9">
      <c r="A12" s="50">
        <f t="shared" si="6"/>
        <v>45113</v>
      </c>
      <c r="B12" s="56">
        <f t="shared" si="15"/>
        <v>1</v>
      </c>
      <c r="C12" s="56">
        <v>0</v>
      </c>
      <c r="D12" s="64" t="e">
        <f t="shared" si="8"/>
        <v>#N/A</v>
      </c>
      <c r="E12" s="64" t="e">
        <f t="shared" si="9"/>
        <v>#N/A</v>
      </c>
      <c r="F12" s="64" t="e">
        <f t="shared" si="10"/>
        <v>#N/A</v>
      </c>
      <c r="G12" s="64" t="e">
        <f t="shared" si="11"/>
        <v>#N/A</v>
      </c>
      <c r="H12" s="64" t="e">
        <f t="shared" si="12"/>
        <v>#N/A</v>
      </c>
      <c r="I12" s="56" t="e">
        <f t="shared" si="16"/>
        <v>#N/A</v>
      </c>
    </row>
    <row r="13" spans="1:9">
      <c r="A13" s="50">
        <f t="shared" si="6"/>
        <v>45114</v>
      </c>
      <c r="B13" s="56">
        <f t="shared" si="15"/>
        <v>1</v>
      </c>
      <c r="C13" s="56">
        <v>0</v>
      </c>
      <c r="D13" s="64" t="e">
        <f t="shared" si="8"/>
        <v>#N/A</v>
      </c>
      <c r="E13" s="64" t="e">
        <f t="shared" si="9"/>
        <v>#N/A</v>
      </c>
      <c r="F13" s="64" t="e">
        <f t="shared" si="10"/>
        <v>#N/A</v>
      </c>
      <c r="G13" s="64" t="e">
        <f t="shared" si="11"/>
        <v>#N/A</v>
      </c>
      <c r="H13" s="64" t="e">
        <f t="shared" si="12"/>
        <v>#N/A</v>
      </c>
      <c r="I13" s="56" t="e">
        <f t="shared" si="16"/>
        <v>#N/A</v>
      </c>
    </row>
    <row r="14" spans="1:9">
      <c r="A14" s="50">
        <f t="shared" si="6"/>
        <v>45115</v>
      </c>
      <c r="B14" s="56">
        <f t="shared" si="15"/>
        <v>1</v>
      </c>
      <c r="C14" s="56">
        <v>0</v>
      </c>
      <c r="D14" s="64" t="e">
        <f t="shared" si="8"/>
        <v>#N/A</v>
      </c>
      <c r="E14" s="64" t="e">
        <f t="shared" si="9"/>
        <v>#N/A</v>
      </c>
      <c r="F14" s="64" t="e">
        <f t="shared" si="10"/>
        <v>#N/A</v>
      </c>
      <c r="G14" s="64" t="e">
        <f t="shared" si="11"/>
        <v>#N/A</v>
      </c>
      <c r="H14" s="64" t="e">
        <f t="shared" si="12"/>
        <v>#N/A</v>
      </c>
      <c r="I14" s="56" t="e">
        <f t="shared" si="16"/>
        <v>#N/A</v>
      </c>
    </row>
    <row r="15" spans="1:16">
      <c r="A15" s="50">
        <f t="shared" ref="A15:A18" si="17">A14+1</f>
        <v>45116</v>
      </c>
      <c r="B15" s="56">
        <f t="shared" si="15"/>
        <v>1</v>
      </c>
      <c r="C15" s="56">
        <v>0</v>
      </c>
      <c r="D15" s="64" t="e">
        <f t="shared" si="8"/>
        <v>#N/A</v>
      </c>
      <c r="E15" s="64" t="e">
        <f t="shared" si="9"/>
        <v>#N/A</v>
      </c>
      <c r="F15" s="64" t="e">
        <f t="shared" si="10"/>
        <v>#N/A</v>
      </c>
      <c r="G15" s="64" t="e">
        <f t="shared" si="11"/>
        <v>#N/A</v>
      </c>
      <c r="H15" s="64" t="e">
        <f t="shared" si="12"/>
        <v>#N/A</v>
      </c>
      <c r="I15" s="56" t="e">
        <f t="shared" si="16"/>
        <v>#N/A</v>
      </c>
      <c r="K15" s="61"/>
      <c r="L15" s="61"/>
      <c r="M15" s="52"/>
      <c r="N15" s="52"/>
      <c r="O15" s="52"/>
      <c r="P15" s="61"/>
    </row>
    <row r="16" spans="1:9">
      <c r="A16" s="50">
        <f t="shared" si="17"/>
        <v>45117</v>
      </c>
      <c r="B16" s="56">
        <f t="shared" si="15"/>
        <v>1</v>
      </c>
      <c r="C16" s="56">
        <v>0</v>
      </c>
      <c r="D16" s="64" t="e">
        <f t="shared" si="8"/>
        <v>#N/A</v>
      </c>
      <c r="E16" s="64" t="e">
        <f t="shared" si="9"/>
        <v>#N/A</v>
      </c>
      <c r="F16" s="64" t="e">
        <f t="shared" si="10"/>
        <v>#N/A</v>
      </c>
      <c r="G16" s="64" t="e">
        <f t="shared" si="11"/>
        <v>#N/A</v>
      </c>
      <c r="H16" s="64" t="e">
        <f t="shared" si="12"/>
        <v>#N/A</v>
      </c>
      <c r="I16" s="56" t="e">
        <f t="shared" si="16"/>
        <v>#N/A</v>
      </c>
    </row>
    <row r="17" spans="1:9">
      <c r="A17" s="50">
        <f t="shared" si="17"/>
        <v>45118</v>
      </c>
      <c r="B17" s="56">
        <f t="shared" si="15"/>
        <v>1</v>
      </c>
      <c r="C17" s="56">
        <v>0</v>
      </c>
      <c r="D17" s="64" t="e">
        <f t="shared" si="8"/>
        <v>#N/A</v>
      </c>
      <c r="E17" s="64" t="e">
        <f t="shared" si="9"/>
        <v>#N/A</v>
      </c>
      <c r="F17" s="64" t="e">
        <f t="shared" si="10"/>
        <v>#N/A</v>
      </c>
      <c r="G17" s="64" t="e">
        <f t="shared" si="11"/>
        <v>#N/A</v>
      </c>
      <c r="H17" s="64" t="e">
        <f t="shared" si="12"/>
        <v>#N/A</v>
      </c>
      <c r="I17" s="56" t="e">
        <f t="shared" si="16"/>
        <v>#N/A</v>
      </c>
    </row>
    <row r="18" spans="1:9">
      <c r="A18" s="50">
        <f t="shared" si="17"/>
        <v>45119</v>
      </c>
      <c r="B18" s="56">
        <f t="shared" si="15"/>
        <v>1</v>
      </c>
      <c r="C18" s="56">
        <v>0</v>
      </c>
      <c r="D18" s="64" t="e">
        <f t="shared" si="8"/>
        <v>#N/A</v>
      </c>
      <c r="E18" s="64" t="e">
        <f t="shared" si="9"/>
        <v>#N/A</v>
      </c>
      <c r="F18" s="64" t="e">
        <f t="shared" si="10"/>
        <v>#N/A</v>
      </c>
      <c r="G18" s="64" t="e">
        <f t="shared" si="11"/>
        <v>#N/A</v>
      </c>
      <c r="H18" s="64" t="e">
        <f t="shared" si="12"/>
        <v>#N/A</v>
      </c>
      <c r="I18" s="56" t="e">
        <f t="shared" si="16"/>
        <v>#N/A</v>
      </c>
    </row>
    <row r="19" spans="1:9">
      <c r="A19" s="50">
        <f t="shared" ref="A19:A71" si="18">A18+1</f>
        <v>45120</v>
      </c>
      <c r="B19" s="56">
        <f t="shared" si="15"/>
        <v>1</v>
      </c>
      <c r="C19" s="56">
        <v>0</v>
      </c>
      <c r="D19" s="64" t="e">
        <f t="shared" si="8"/>
        <v>#N/A</v>
      </c>
      <c r="E19" s="64" t="e">
        <f t="shared" si="9"/>
        <v>#N/A</v>
      </c>
      <c r="F19" s="64" t="e">
        <f t="shared" si="10"/>
        <v>#N/A</v>
      </c>
      <c r="G19" s="64" t="e">
        <f t="shared" si="11"/>
        <v>#N/A</v>
      </c>
      <c r="H19" s="64" t="e">
        <f t="shared" si="12"/>
        <v>#N/A</v>
      </c>
      <c r="I19" s="56" t="e">
        <f t="shared" si="16"/>
        <v>#N/A</v>
      </c>
    </row>
    <row r="20" spans="1:9">
      <c r="A20" s="50">
        <f t="shared" si="18"/>
        <v>45121</v>
      </c>
      <c r="B20" s="56">
        <f t="shared" si="15"/>
        <v>1</v>
      </c>
      <c r="C20" s="56">
        <v>0</v>
      </c>
      <c r="D20" s="64" t="e">
        <f t="shared" si="8"/>
        <v>#N/A</v>
      </c>
      <c r="E20" s="64" t="e">
        <f t="shared" si="9"/>
        <v>#N/A</v>
      </c>
      <c r="F20" s="64" t="e">
        <f t="shared" si="10"/>
        <v>#N/A</v>
      </c>
      <c r="G20" s="64" t="e">
        <f t="shared" si="11"/>
        <v>#N/A</v>
      </c>
      <c r="H20" s="64" t="e">
        <f t="shared" si="12"/>
        <v>#N/A</v>
      </c>
      <c r="I20" s="56" t="e">
        <f t="shared" si="16"/>
        <v>#N/A</v>
      </c>
    </row>
    <row r="21" spans="1:9">
      <c r="A21" s="50">
        <f t="shared" si="18"/>
        <v>45122</v>
      </c>
      <c r="B21" s="56">
        <f t="shared" si="15"/>
        <v>1</v>
      </c>
      <c r="C21" s="56">
        <v>0</v>
      </c>
      <c r="D21" s="64" t="e">
        <f t="shared" si="8"/>
        <v>#N/A</v>
      </c>
      <c r="E21" s="64" t="e">
        <f t="shared" si="9"/>
        <v>#N/A</v>
      </c>
      <c r="F21" s="64" t="e">
        <f t="shared" si="10"/>
        <v>#N/A</v>
      </c>
      <c r="G21" s="64" t="e">
        <f t="shared" si="11"/>
        <v>#N/A</v>
      </c>
      <c r="H21" s="64" t="e">
        <f t="shared" si="12"/>
        <v>#N/A</v>
      </c>
      <c r="I21" s="56" t="e">
        <f t="shared" si="16"/>
        <v>#N/A</v>
      </c>
    </row>
    <row r="22" spans="1:9">
      <c r="A22" s="50">
        <f t="shared" si="18"/>
        <v>45123</v>
      </c>
      <c r="B22" s="56">
        <f t="shared" si="15"/>
        <v>1</v>
      </c>
      <c r="C22" s="56">
        <v>0</v>
      </c>
      <c r="D22" s="64" t="e">
        <f t="shared" si="8"/>
        <v>#N/A</v>
      </c>
      <c r="E22" s="64" t="e">
        <f t="shared" si="9"/>
        <v>#N/A</v>
      </c>
      <c r="F22" s="64" t="e">
        <f t="shared" si="10"/>
        <v>#N/A</v>
      </c>
      <c r="G22" s="64" t="e">
        <f t="shared" si="11"/>
        <v>#N/A</v>
      </c>
      <c r="H22" s="64" t="e">
        <f t="shared" si="12"/>
        <v>#N/A</v>
      </c>
      <c r="I22" s="56" t="e">
        <f t="shared" si="16"/>
        <v>#N/A</v>
      </c>
    </row>
    <row r="23" spans="1:9">
      <c r="A23" s="50">
        <f t="shared" si="18"/>
        <v>45124</v>
      </c>
      <c r="B23" s="56">
        <f t="shared" si="15"/>
        <v>1</v>
      </c>
      <c r="C23" s="56">
        <v>0</v>
      </c>
      <c r="D23" s="64" t="e">
        <f t="shared" si="8"/>
        <v>#N/A</v>
      </c>
      <c r="E23" s="64" t="e">
        <f t="shared" si="9"/>
        <v>#N/A</v>
      </c>
      <c r="F23" s="64" t="e">
        <f t="shared" si="10"/>
        <v>#N/A</v>
      </c>
      <c r="G23" s="64" t="e">
        <f t="shared" si="11"/>
        <v>#N/A</v>
      </c>
      <c r="H23" s="64" t="e">
        <f t="shared" si="12"/>
        <v>#N/A</v>
      </c>
      <c r="I23" s="56" t="e">
        <f t="shared" si="16"/>
        <v>#N/A</v>
      </c>
    </row>
    <row r="24" spans="1:9">
      <c r="A24" s="50">
        <f t="shared" si="18"/>
        <v>45125</v>
      </c>
      <c r="B24" s="56">
        <f t="shared" si="15"/>
        <v>1</v>
      </c>
      <c r="C24" s="56">
        <v>0</v>
      </c>
      <c r="D24" s="64" t="e">
        <f t="shared" si="8"/>
        <v>#N/A</v>
      </c>
      <c r="E24" s="64" t="e">
        <f t="shared" si="9"/>
        <v>#N/A</v>
      </c>
      <c r="F24" s="64" t="e">
        <f t="shared" si="10"/>
        <v>#N/A</v>
      </c>
      <c r="G24" s="64" t="e">
        <f t="shared" si="11"/>
        <v>#N/A</v>
      </c>
      <c r="H24" s="64" t="e">
        <f t="shared" si="12"/>
        <v>#N/A</v>
      </c>
      <c r="I24" s="56" t="e">
        <f t="shared" si="16"/>
        <v>#N/A</v>
      </c>
    </row>
    <row r="25" spans="1:9">
      <c r="A25" s="50">
        <f t="shared" si="18"/>
        <v>45126</v>
      </c>
      <c r="B25" s="56">
        <f t="shared" si="15"/>
        <v>1</v>
      </c>
      <c r="C25" s="56">
        <v>0</v>
      </c>
      <c r="D25" s="64" t="e">
        <f t="shared" si="8"/>
        <v>#N/A</v>
      </c>
      <c r="E25" s="64" t="e">
        <f t="shared" si="9"/>
        <v>#N/A</v>
      </c>
      <c r="F25" s="64" t="e">
        <f t="shared" si="10"/>
        <v>#N/A</v>
      </c>
      <c r="G25" s="64" t="e">
        <f t="shared" si="11"/>
        <v>#N/A</v>
      </c>
      <c r="H25" s="64" t="e">
        <f t="shared" si="12"/>
        <v>#N/A</v>
      </c>
      <c r="I25" s="56" t="e">
        <f t="shared" si="16"/>
        <v>#N/A</v>
      </c>
    </row>
    <row r="26" spans="1:9">
      <c r="A26" s="50">
        <f t="shared" si="18"/>
        <v>45127</v>
      </c>
      <c r="B26" s="56">
        <f t="shared" si="15"/>
        <v>1</v>
      </c>
      <c r="C26" s="56">
        <v>0</v>
      </c>
      <c r="D26" s="64" t="e">
        <f t="shared" si="8"/>
        <v>#N/A</v>
      </c>
      <c r="E26" s="64" t="e">
        <f t="shared" si="9"/>
        <v>#N/A</v>
      </c>
      <c r="F26" s="64" t="e">
        <f t="shared" si="10"/>
        <v>#N/A</v>
      </c>
      <c r="G26" s="64" t="e">
        <f t="shared" si="11"/>
        <v>#N/A</v>
      </c>
      <c r="H26" s="64" t="e">
        <f t="shared" si="12"/>
        <v>#N/A</v>
      </c>
      <c r="I26" s="56" t="e">
        <f t="shared" si="16"/>
        <v>#N/A</v>
      </c>
    </row>
    <row r="27" spans="1:9">
      <c r="A27" s="50">
        <f t="shared" si="18"/>
        <v>45128</v>
      </c>
      <c r="B27" s="56">
        <f t="shared" si="15"/>
        <v>1</v>
      </c>
      <c r="C27" s="56">
        <v>0</v>
      </c>
      <c r="D27" s="64" t="e">
        <f t="shared" si="8"/>
        <v>#N/A</v>
      </c>
      <c r="E27" s="64" t="e">
        <f t="shared" si="9"/>
        <v>#N/A</v>
      </c>
      <c r="F27" s="64" t="e">
        <f t="shared" si="10"/>
        <v>#N/A</v>
      </c>
      <c r="G27" s="64" t="e">
        <f t="shared" si="11"/>
        <v>#N/A</v>
      </c>
      <c r="H27" s="64" t="e">
        <f t="shared" si="12"/>
        <v>#N/A</v>
      </c>
      <c r="I27" s="56" t="e">
        <f t="shared" si="16"/>
        <v>#N/A</v>
      </c>
    </row>
    <row r="28" spans="1:9">
      <c r="A28" s="50">
        <f t="shared" si="18"/>
        <v>45129</v>
      </c>
      <c r="B28" s="56">
        <f t="shared" si="15"/>
        <v>1</v>
      </c>
      <c r="C28" s="56">
        <v>0</v>
      </c>
      <c r="D28" s="64" t="e">
        <f t="shared" si="8"/>
        <v>#N/A</v>
      </c>
      <c r="E28" s="64" t="e">
        <f t="shared" si="9"/>
        <v>#N/A</v>
      </c>
      <c r="F28" s="64" t="e">
        <f t="shared" si="10"/>
        <v>#N/A</v>
      </c>
      <c r="G28" s="64" t="e">
        <f t="shared" si="11"/>
        <v>#N/A</v>
      </c>
      <c r="H28" s="64" t="e">
        <f t="shared" si="12"/>
        <v>#N/A</v>
      </c>
      <c r="I28" s="56" t="e">
        <f t="shared" si="16"/>
        <v>#N/A</v>
      </c>
    </row>
    <row r="29" spans="1:9">
      <c r="A29" s="50">
        <f t="shared" si="18"/>
        <v>45130</v>
      </c>
      <c r="B29" s="56">
        <f t="shared" si="15"/>
        <v>1</v>
      </c>
      <c r="C29" s="56">
        <v>0</v>
      </c>
      <c r="D29" s="64" t="e">
        <f t="shared" si="8"/>
        <v>#N/A</v>
      </c>
      <c r="E29" s="64" t="e">
        <f t="shared" si="9"/>
        <v>#N/A</v>
      </c>
      <c r="F29" s="64" t="e">
        <f t="shared" si="10"/>
        <v>#N/A</v>
      </c>
      <c r="G29" s="64" t="e">
        <f t="shared" si="11"/>
        <v>#N/A</v>
      </c>
      <c r="H29" s="64" t="e">
        <f t="shared" si="12"/>
        <v>#N/A</v>
      </c>
      <c r="I29" s="56" t="e">
        <f t="shared" si="16"/>
        <v>#N/A</v>
      </c>
    </row>
    <row r="30" spans="1:9">
      <c r="A30" s="50">
        <f t="shared" si="18"/>
        <v>45131</v>
      </c>
      <c r="B30" s="56">
        <f t="shared" si="15"/>
        <v>1</v>
      </c>
      <c r="C30" s="56">
        <v>0</v>
      </c>
      <c r="D30" s="64" t="e">
        <f t="shared" si="8"/>
        <v>#N/A</v>
      </c>
      <c r="E30" s="64" t="e">
        <f t="shared" si="9"/>
        <v>#N/A</v>
      </c>
      <c r="F30" s="64" t="e">
        <f t="shared" si="10"/>
        <v>#N/A</v>
      </c>
      <c r="G30" s="64" t="e">
        <f t="shared" si="11"/>
        <v>#N/A</v>
      </c>
      <c r="H30" s="64" t="e">
        <f t="shared" si="12"/>
        <v>#N/A</v>
      </c>
      <c r="I30" s="56" t="e">
        <f t="shared" si="16"/>
        <v>#N/A</v>
      </c>
    </row>
    <row r="31" spans="1:9">
      <c r="A31" s="50">
        <f t="shared" si="18"/>
        <v>45132</v>
      </c>
      <c r="B31" s="56">
        <f t="shared" si="15"/>
        <v>1</v>
      </c>
      <c r="C31" s="56">
        <v>0</v>
      </c>
      <c r="D31" s="64" t="e">
        <f t="shared" si="8"/>
        <v>#N/A</v>
      </c>
      <c r="E31" s="64" t="e">
        <f t="shared" si="9"/>
        <v>#N/A</v>
      </c>
      <c r="F31" s="64" t="e">
        <f t="shared" si="10"/>
        <v>#N/A</v>
      </c>
      <c r="G31" s="64" t="e">
        <f t="shared" si="11"/>
        <v>#N/A</v>
      </c>
      <c r="H31" s="64" t="e">
        <f t="shared" si="12"/>
        <v>#N/A</v>
      </c>
      <c r="I31" s="56" t="e">
        <f t="shared" si="16"/>
        <v>#N/A</v>
      </c>
    </row>
    <row r="32" spans="1:9">
      <c r="A32" s="50">
        <f t="shared" si="18"/>
        <v>45133</v>
      </c>
      <c r="B32" s="56">
        <f t="shared" si="15"/>
        <v>1</v>
      </c>
      <c r="C32" s="56">
        <v>0</v>
      </c>
      <c r="D32" s="64" t="e">
        <f t="shared" si="8"/>
        <v>#N/A</v>
      </c>
      <c r="E32" s="64" t="e">
        <f t="shared" si="9"/>
        <v>#N/A</v>
      </c>
      <c r="F32" s="64" t="e">
        <f t="shared" si="10"/>
        <v>#N/A</v>
      </c>
      <c r="G32" s="64" t="e">
        <f t="shared" si="11"/>
        <v>#N/A</v>
      </c>
      <c r="H32" s="64" t="e">
        <f t="shared" si="12"/>
        <v>#N/A</v>
      </c>
      <c r="I32" s="56" t="e">
        <f t="shared" si="16"/>
        <v>#N/A</v>
      </c>
    </row>
    <row r="33" spans="1:9">
      <c r="A33" s="50">
        <f t="shared" si="18"/>
        <v>45134</v>
      </c>
      <c r="B33" s="56">
        <f t="shared" si="15"/>
        <v>1</v>
      </c>
      <c r="C33" s="56">
        <v>0</v>
      </c>
      <c r="D33" s="64" t="e">
        <f t="shared" si="8"/>
        <v>#N/A</v>
      </c>
      <c r="E33" s="64" t="e">
        <f t="shared" si="9"/>
        <v>#N/A</v>
      </c>
      <c r="F33" s="64" t="e">
        <f t="shared" si="10"/>
        <v>#N/A</v>
      </c>
      <c r="G33" s="64" t="e">
        <f t="shared" si="11"/>
        <v>#N/A</v>
      </c>
      <c r="H33" s="64" t="e">
        <f t="shared" si="12"/>
        <v>#N/A</v>
      </c>
      <c r="I33" s="56" t="e">
        <f t="shared" si="16"/>
        <v>#N/A</v>
      </c>
    </row>
    <row r="34" spans="1:9">
      <c r="A34" s="50">
        <f t="shared" si="18"/>
        <v>45135</v>
      </c>
      <c r="B34" s="56">
        <f t="shared" si="15"/>
        <v>1</v>
      </c>
      <c r="C34" s="56">
        <v>0</v>
      </c>
      <c r="D34" s="64" t="e">
        <f t="shared" si="8"/>
        <v>#N/A</v>
      </c>
      <c r="E34" s="64" t="e">
        <f t="shared" si="9"/>
        <v>#N/A</v>
      </c>
      <c r="F34" s="64" t="e">
        <f t="shared" si="10"/>
        <v>#N/A</v>
      </c>
      <c r="G34" s="64" t="e">
        <f t="shared" si="11"/>
        <v>#N/A</v>
      </c>
      <c r="H34" s="64" t="e">
        <f t="shared" si="12"/>
        <v>#N/A</v>
      </c>
      <c r="I34" s="56" t="e">
        <f t="shared" si="16"/>
        <v>#N/A</v>
      </c>
    </row>
    <row r="35" spans="1:9">
      <c r="A35" s="50">
        <f t="shared" si="18"/>
        <v>45136</v>
      </c>
      <c r="B35" s="56">
        <f t="shared" si="15"/>
        <v>1</v>
      </c>
      <c r="C35" s="56">
        <v>0</v>
      </c>
      <c r="D35" s="64" t="e">
        <f t="shared" si="8"/>
        <v>#N/A</v>
      </c>
      <c r="E35" s="64" t="e">
        <f t="shared" si="9"/>
        <v>#N/A</v>
      </c>
      <c r="F35" s="64" t="e">
        <f t="shared" si="10"/>
        <v>#N/A</v>
      </c>
      <c r="G35" s="64" t="e">
        <f t="shared" si="11"/>
        <v>#N/A</v>
      </c>
      <c r="H35" s="64" t="e">
        <f t="shared" si="12"/>
        <v>#N/A</v>
      </c>
      <c r="I35" s="56" t="e">
        <f t="shared" si="16"/>
        <v>#N/A</v>
      </c>
    </row>
    <row r="36" spans="1:9">
      <c r="A36" s="50">
        <f t="shared" si="18"/>
        <v>45137</v>
      </c>
      <c r="B36" s="56">
        <f t="shared" si="15"/>
        <v>1</v>
      </c>
      <c r="C36" s="56">
        <v>0</v>
      </c>
      <c r="D36" s="64" t="e">
        <f t="shared" si="8"/>
        <v>#N/A</v>
      </c>
      <c r="E36" s="64" t="e">
        <f t="shared" si="9"/>
        <v>#N/A</v>
      </c>
      <c r="F36" s="64" t="e">
        <f t="shared" si="10"/>
        <v>#N/A</v>
      </c>
      <c r="G36" s="64" t="e">
        <f t="shared" si="11"/>
        <v>#N/A</v>
      </c>
      <c r="H36" s="64" t="e">
        <f t="shared" si="12"/>
        <v>#N/A</v>
      </c>
      <c r="I36" s="56" t="e">
        <f t="shared" si="16"/>
        <v>#N/A</v>
      </c>
    </row>
    <row r="37" spans="1:9">
      <c r="A37" s="50">
        <f t="shared" si="18"/>
        <v>45138</v>
      </c>
      <c r="B37" s="56">
        <f t="shared" si="15"/>
        <v>1</v>
      </c>
      <c r="C37" s="56">
        <v>0</v>
      </c>
      <c r="D37" s="64" t="e">
        <f t="shared" si="8"/>
        <v>#N/A</v>
      </c>
      <c r="E37" s="64" t="e">
        <f t="shared" si="9"/>
        <v>#N/A</v>
      </c>
      <c r="F37" s="64" t="e">
        <f t="shared" si="10"/>
        <v>#N/A</v>
      </c>
      <c r="G37" s="64" t="e">
        <f t="shared" si="11"/>
        <v>#N/A</v>
      </c>
      <c r="H37" s="64" t="e">
        <f t="shared" si="12"/>
        <v>#N/A</v>
      </c>
      <c r="I37" s="56" t="e">
        <f t="shared" si="16"/>
        <v>#N/A</v>
      </c>
    </row>
    <row r="38" spans="1:9">
      <c r="A38" s="50">
        <f t="shared" si="18"/>
        <v>45139</v>
      </c>
      <c r="B38" s="56">
        <f t="shared" si="15"/>
        <v>1</v>
      </c>
      <c r="C38" s="56">
        <v>0</v>
      </c>
      <c r="D38" s="64" t="e">
        <f t="shared" si="8"/>
        <v>#N/A</v>
      </c>
      <c r="E38" s="64" t="e">
        <f t="shared" si="9"/>
        <v>#N/A</v>
      </c>
      <c r="F38" s="64" t="e">
        <f t="shared" si="10"/>
        <v>#N/A</v>
      </c>
      <c r="G38" s="64" t="e">
        <f t="shared" si="11"/>
        <v>#N/A</v>
      </c>
      <c r="H38" s="64" t="e">
        <f t="shared" si="12"/>
        <v>#N/A</v>
      </c>
      <c r="I38" s="56" t="e">
        <f t="shared" si="16"/>
        <v>#N/A</v>
      </c>
    </row>
    <row r="39" spans="1:9">
      <c r="A39" s="50">
        <f t="shared" si="18"/>
        <v>45140</v>
      </c>
      <c r="B39" s="56">
        <f t="shared" si="15"/>
        <v>1</v>
      </c>
      <c r="C39" s="56">
        <v>0</v>
      </c>
      <c r="D39" s="64" t="e">
        <f t="shared" si="8"/>
        <v>#N/A</v>
      </c>
      <c r="E39" s="64" t="e">
        <f t="shared" si="9"/>
        <v>#N/A</v>
      </c>
      <c r="F39" s="64" t="e">
        <f t="shared" si="10"/>
        <v>#N/A</v>
      </c>
      <c r="G39" s="64" t="e">
        <f t="shared" si="11"/>
        <v>#N/A</v>
      </c>
      <c r="H39" s="64" t="e">
        <f t="shared" si="12"/>
        <v>#N/A</v>
      </c>
      <c r="I39" s="56" t="e">
        <f t="shared" si="16"/>
        <v>#N/A</v>
      </c>
    </row>
    <row r="40" spans="1:9">
      <c r="A40" s="50">
        <f t="shared" si="18"/>
        <v>45141</v>
      </c>
      <c r="B40" s="56">
        <f t="shared" si="15"/>
        <v>1</v>
      </c>
      <c r="C40" s="56">
        <v>0</v>
      </c>
      <c r="D40" s="64" t="e">
        <f t="shared" ref="D40:D70" si="19">IFERROR((SUMPRODUCT(--(date=$A40),--(service="PISP"),--(used="Y"),response)/SUMPRODUCT(--(date=$A40),--(service="PISP"),--(used="Y"),volume)),NA())</f>
        <v>#N/A</v>
      </c>
      <c r="E40" s="64" t="e">
        <f t="shared" ref="E40:E70" si="20">IFERROR((SUMPRODUCT(--(date=$A40),--(service="PISP"),--(used="Y"),response)/SUMPRODUCT(--(date=$A40),--(service="PISP"),--(used="Y"),size)),NA())</f>
        <v>#N/A</v>
      </c>
      <c r="F40" s="64" t="e">
        <f t="shared" ref="F40:F70" si="21">IFERROR((SUMPRODUCT(--(date=$A40),--(service="AISP"),--(used="Y"),response)/SUMPRODUCT(--(date=$A40),--(service="AISP"),--(used="Y"),volume)),NA())</f>
        <v>#N/A</v>
      </c>
      <c r="G40" s="64" t="e">
        <f t="shared" ref="G40:G70" si="22">IFERROR((SUMPRODUCT(--(date=$A40),--(service="AISP"),--(used="Y"),response)/SUMPRODUCT(--(date=$A40),--(service="AISP"),--(used="Y"),size)),NA())</f>
        <v>#N/A</v>
      </c>
      <c r="H40" s="64" t="e">
        <f t="shared" ref="H40:H70" si="23">IFERROR((SUMPRODUCT(--(date=$A40),--(service="CoF"),--(used="Y"),response)/SUMPRODUCT(--(date=$A40),--(service="CoF"),--(used="Y"),volume)),NA())</f>
        <v>#N/A</v>
      </c>
      <c r="I40" s="56" t="e">
        <f t="shared" si="16"/>
        <v>#N/A</v>
      </c>
    </row>
    <row r="41" spans="1:9">
      <c r="A41" s="50">
        <f t="shared" si="18"/>
        <v>45142</v>
      </c>
      <c r="B41" s="56">
        <f t="shared" ref="B41:B72" si="24">IF(C41="",NA(),1-C41)</f>
        <v>1</v>
      </c>
      <c r="C41" s="56">
        <v>0</v>
      </c>
      <c r="D41" s="64" t="e">
        <f t="shared" si="19"/>
        <v>#N/A</v>
      </c>
      <c r="E41" s="64" t="e">
        <f t="shared" si="20"/>
        <v>#N/A</v>
      </c>
      <c r="F41" s="64" t="e">
        <f t="shared" si="21"/>
        <v>#N/A</v>
      </c>
      <c r="G41" s="64" t="e">
        <f t="shared" si="22"/>
        <v>#N/A</v>
      </c>
      <c r="H41" s="64" t="e">
        <f t="shared" si="23"/>
        <v>#N/A</v>
      </c>
      <c r="I41" s="56" t="e">
        <f t="shared" ref="I41:I71" si="25">IFERROR((SUMIF(date,A41,error)/SUMIF(date,A41,volume)),NA())</f>
        <v>#N/A</v>
      </c>
    </row>
    <row r="42" spans="1:9">
      <c r="A42" s="50">
        <f t="shared" si="18"/>
        <v>45143</v>
      </c>
      <c r="B42" s="56">
        <f t="shared" si="24"/>
        <v>1</v>
      </c>
      <c r="C42" s="56">
        <v>0</v>
      </c>
      <c r="D42" s="64" t="e">
        <f t="shared" si="19"/>
        <v>#N/A</v>
      </c>
      <c r="E42" s="64" t="e">
        <f t="shared" si="20"/>
        <v>#N/A</v>
      </c>
      <c r="F42" s="64" t="e">
        <f t="shared" si="21"/>
        <v>#N/A</v>
      </c>
      <c r="G42" s="64" t="e">
        <f t="shared" si="22"/>
        <v>#N/A</v>
      </c>
      <c r="H42" s="64" t="e">
        <f t="shared" si="23"/>
        <v>#N/A</v>
      </c>
      <c r="I42" s="56" t="e">
        <f t="shared" si="25"/>
        <v>#N/A</v>
      </c>
    </row>
    <row r="43" spans="1:9">
      <c r="A43" s="50">
        <f t="shared" si="18"/>
        <v>45144</v>
      </c>
      <c r="B43" s="56">
        <f t="shared" si="24"/>
        <v>1</v>
      </c>
      <c r="C43" s="56">
        <v>0</v>
      </c>
      <c r="D43" s="64" t="e">
        <f t="shared" si="19"/>
        <v>#N/A</v>
      </c>
      <c r="E43" s="64" t="e">
        <f t="shared" si="20"/>
        <v>#N/A</v>
      </c>
      <c r="F43" s="64" t="e">
        <f t="shared" si="21"/>
        <v>#N/A</v>
      </c>
      <c r="G43" s="64" t="e">
        <f t="shared" si="22"/>
        <v>#N/A</v>
      </c>
      <c r="H43" s="64" t="e">
        <f t="shared" si="23"/>
        <v>#N/A</v>
      </c>
      <c r="I43" s="56" t="e">
        <f t="shared" si="25"/>
        <v>#N/A</v>
      </c>
    </row>
    <row r="44" spans="1:9">
      <c r="A44" s="50">
        <f t="shared" si="18"/>
        <v>45145</v>
      </c>
      <c r="B44" s="56">
        <f t="shared" si="24"/>
        <v>1</v>
      </c>
      <c r="C44" s="56">
        <v>0</v>
      </c>
      <c r="D44" s="64" t="e">
        <f t="shared" si="19"/>
        <v>#N/A</v>
      </c>
      <c r="E44" s="64" t="e">
        <f t="shared" si="20"/>
        <v>#N/A</v>
      </c>
      <c r="F44" s="64" t="e">
        <f t="shared" si="21"/>
        <v>#N/A</v>
      </c>
      <c r="G44" s="64" t="e">
        <f t="shared" si="22"/>
        <v>#N/A</v>
      </c>
      <c r="H44" s="64" t="e">
        <f t="shared" si="23"/>
        <v>#N/A</v>
      </c>
      <c r="I44" s="56" t="e">
        <f t="shared" si="25"/>
        <v>#N/A</v>
      </c>
    </row>
    <row r="45" spans="1:9">
      <c r="A45" s="50">
        <f t="shared" si="18"/>
        <v>45146</v>
      </c>
      <c r="B45" s="56">
        <f t="shared" si="24"/>
        <v>1</v>
      </c>
      <c r="C45" s="56">
        <v>0</v>
      </c>
      <c r="D45" s="64" t="e">
        <f t="shared" si="19"/>
        <v>#N/A</v>
      </c>
      <c r="E45" s="64" t="e">
        <f t="shared" si="20"/>
        <v>#N/A</v>
      </c>
      <c r="F45" s="64" t="e">
        <f t="shared" si="21"/>
        <v>#N/A</v>
      </c>
      <c r="G45" s="64" t="e">
        <f t="shared" si="22"/>
        <v>#N/A</v>
      </c>
      <c r="H45" s="64" t="e">
        <f t="shared" si="23"/>
        <v>#N/A</v>
      </c>
      <c r="I45" s="56" t="e">
        <f t="shared" si="25"/>
        <v>#N/A</v>
      </c>
    </row>
    <row r="46" spans="1:9">
      <c r="A46" s="50">
        <f t="shared" si="18"/>
        <v>45147</v>
      </c>
      <c r="B46" s="56">
        <f t="shared" si="24"/>
        <v>1</v>
      </c>
      <c r="C46" s="56">
        <v>0</v>
      </c>
      <c r="D46" s="64" t="e">
        <f t="shared" si="19"/>
        <v>#N/A</v>
      </c>
      <c r="E46" s="64" t="e">
        <f t="shared" si="20"/>
        <v>#N/A</v>
      </c>
      <c r="F46" s="64" t="e">
        <f t="shared" si="21"/>
        <v>#N/A</v>
      </c>
      <c r="G46" s="64" t="e">
        <f t="shared" si="22"/>
        <v>#N/A</v>
      </c>
      <c r="H46" s="64" t="e">
        <f t="shared" si="23"/>
        <v>#N/A</v>
      </c>
      <c r="I46" s="56" t="e">
        <f t="shared" si="25"/>
        <v>#N/A</v>
      </c>
    </row>
    <row r="47" spans="1:9">
      <c r="A47" s="50">
        <f t="shared" si="18"/>
        <v>45148</v>
      </c>
      <c r="B47" s="56">
        <f t="shared" si="24"/>
        <v>1</v>
      </c>
      <c r="C47" s="56">
        <v>0</v>
      </c>
      <c r="D47" s="64" t="e">
        <f t="shared" si="19"/>
        <v>#N/A</v>
      </c>
      <c r="E47" s="64" t="e">
        <f t="shared" si="20"/>
        <v>#N/A</v>
      </c>
      <c r="F47" s="64" t="e">
        <f t="shared" si="21"/>
        <v>#N/A</v>
      </c>
      <c r="G47" s="64" t="e">
        <f t="shared" si="22"/>
        <v>#N/A</v>
      </c>
      <c r="H47" s="64" t="e">
        <f t="shared" si="23"/>
        <v>#N/A</v>
      </c>
      <c r="I47" s="56" t="e">
        <f t="shared" si="25"/>
        <v>#N/A</v>
      </c>
    </row>
    <row r="48" spans="1:9">
      <c r="A48" s="50">
        <f t="shared" si="18"/>
        <v>45149</v>
      </c>
      <c r="B48" s="56">
        <f t="shared" si="24"/>
        <v>1</v>
      </c>
      <c r="C48" s="56">
        <v>0</v>
      </c>
      <c r="D48" s="64" t="e">
        <f t="shared" si="19"/>
        <v>#N/A</v>
      </c>
      <c r="E48" s="64" t="e">
        <f t="shared" si="20"/>
        <v>#N/A</v>
      </c>
      <c r="F48" s="64" t="e">
        <f t="shared" si="21"/>
        <v>#N/A</v>
      </c>
      <c r="G48" s="64" t="e">
        <f t="shared" si="22"/>
        <v>#N/A</v>
      </c>
      <c r="H48" s="64" t="e">
        <f t="shared" si="23"/>
        <v>#N/A</v>
      </c>
      <c r="I48" s="56" t="e">
        <f t="shared" si="25"/>
        <v>#N/A</v>
      </c>
    </row>
    <row r="49" spans="1:9">
      <c r="A49" s="50">
        <f t="shared" si="18"/>
        <v>45150</v>
      </c>
      <c r="B49" s="56">
        <f t="shared" si="24"/>
        <v>1</v>
      </c>
      <c r="C49" s="56">
        <v>0</v>
      </c>
      <c r="D49" s="64" t="e">
        <f t="shared" si="19"/>
        <v>#N/A</v>
      </c>
      <c r="E49" s="64" t="e">
        <f t="shared" si="20"/>
        <v>#N/A</v>
      </c>
      <c r="F49" s="64" t="e">
        <f t="shared" si="21"/>
        <v>#N/A</v>
      </c>
      <c r="G49" s="64" t="e">
        <f t="shared" si="22"/>
        <v>#N/A</v>
      </c>
      <c r="H49" s="64" t="e">
        <f t="shared" si="23"/>
        <v>#N/A</v>
      </c>
      <c r="I49" s="56" t="e">
        <f t="shared" si="25"/>
        <v>#N/A</v>
      </c>
    </row>
    <row r="50" spans="1:9">
      <c r="A50" s="50">
        <f t="shared" si="18"/>
        <v>45151</v>
      </c>
      <c r="B50" s="56">
        <f t="shared" si="24"/>
        <v>1</v>
      </c>
      <c r="C50" s="56">
        <v>0</v>
      </c>
      <c r="D50" s="64" t="e">
        <f t="shared" si="19"/>
        <v>#N/A</v>
      </c>
      <c r="E50" s="64" t="e">
        <f t="shared" si="20"/>
        <v>#N/A</v>
      </c>
      <c r="F50" s="64" t="e">
        <f t="shared" si="21"/>
        <v>#N/A</v>
      </c>
      <c r="G50" s="64" t="e">
        <f t="shared" si="22"/>
        <v>#N/A</v>
      </c>
      <c r="H50" s="64" t="e">
        <f t="shared" si="23"/>
        <v>#N/A</v>
      </c>
      <c r="I50" s="56" t="e">
        <f t="shared" si="25"/>
        <v>#N/A</v>
      </c>
    </row>
    <row r="51" spans="1:9">
      <c r="A51" s="50">
        <f t="shared" si="18"/>
        <v>45152</v>
      </c>
      <c r="B51" s="56">
        <f t="shared" si="24"/>
        <v>1</v>
      </c>
      <c r="C51" s="56">
        <v>0</v>
      </c>
      <c r="D51" s="64" t="e">
        <f t="shared" si="19"/>
        <v>#N/A</v>
      </c>
      <c r="E51" s="64" t="e">
        <f t="shared" si="20"/>
        <v>#N/A</v>
      </c>
      <c r="F51" s="64" t="e">
        <f t="shared" si="21"/>
        <v>#N/A</v>
      </c>
      <c r="G51" s="64" t="e">
        <f t="shared" si="22"/>
        <v>#N/A</v>
      </c>
      <c r="H51" s="64" t="e">
        <f t="shared" si="23"/>
        <v>#N/A</v>
      </c>
      <c r="I51" s="56" t="e">
        <f t="shared" si="25"/>
        <v>#N/A</v>
      </c>
    </row>
    <row r="52" spans="1:9">
      <c r="A52" s="50">
        <f t="shared" si="18"/>
        <v>45153</v>
      </c>
      <c r="B52" s="56">
        <f t="shared" si="24"/>
        <v>1</v>
      </c>
      <c r="C52" s="56">
        <v>0</v>
      </c>
      <c r="D52" s="64" t="e">
        <f t="shared" si="19"/>
        <v>#N/A</v>
      </c>
      <c r="E52" s="64" t="e">
        <f t="shared" si="20"/>
        <v>#N/A</v>
      </c>
      <c r="F52" s="64" t="e">
        <f t="shared" si="21"/>
        <v>#N/A</v>
      </c>
      <c r="G52" s="64" t="e">
        <f t="shared" si="22"/>
        <v>#N/A</v>
      </c>
      <c r="H52" s="64" t="e">
        <f t="shared" si="23"/>
        <v>#N/A</v>
      </c>
      <c r="I52" s="56" t="e">
        <f t="shared" si="25"/>
        <v>#N/A</v>
      </c>
    </row>
    <row r="53" spans="1:9">
      <c r="A53" s="50">
        <f t="shared" si="18"/>
        <v>45154</v>
      </c>
      <c r="B53" s="56">
        <f t="shared" si="24"/>
        <v>1</v>
      </c>
      <c r="C53" s="56">
        <v>0</v>
      </c>
      <c r="D53" s="64" t="e">
        <f t="shared" si="19"/>
        <v>#N/A</v>
      </c>
      <c r="E53" s="64" t="e">
        <f t="shared" si="20"/>
        <v>#N/A</v>
      </c>
      <c r="F53" s="64" t="e">
        <f t="shared" si="21"/>
        <v>#N/A</v>
      </c>
      <c r="G53" s="64" t="e">
        <f t="shared" si="22"/>
        <v>#N/A</v>
      </c>
      <c r="H53" s="64" t="e">
        <f t="shared" si="23"/>
        <v>#N/A</v>
      </c>
      <c r="I53" s="56" t="e">
        <f t="shared" si="25"/>
        <v>#N/A</v>
      </c>
    </row>
    <row r="54" spans="1:9">
      <c r="A54" s="50">
        <f t="shared" si="18"/>
        <v>45155</v>
      </c>
      <c r="B54" s="56">
        <f t="shared" si="24"/>
        <v>1</v>
      </c>
      <c r="C54" s="56">
        <v>0</v>
      </c>
      <c r="D54" s="64" t="e">
        <f t="shared" si="19"/>
        <v>#N/A</v>
      </c>
      <c r="E54" s="64" t="e">
        <f t="shared" si="20"/>
        <v>#N/A</v>
      </c>
      <c r="F54" s="64" t="e">
        <f t="shared" si="21"/>
        <v>#N/A</v>
      </c>
      <c r="G54" s="64" t="e">
        <f t="shared" si="22"/>
        <v>#N/A</v>
      </c>
      <c r="H54" s="64" t="e">
        <f t="shared" si="23"/>
        <v>#N/A</v>
      </c>
      <c r="I54" s="56" t="e">
        <f t="shared" si="25"/>
        <v>#N/A</v>
      </c>
    </row>
    <row r="55" spans="1:9">
      <c r="A55" s="50">
        <f t="shared" si="18"/>
        <v>45156</v>
      </c>
      <c r="B55" s="56">
        <f t="shared" si="24"/>
        <v>1</v>
      </c>
      <c r="C55" s="56">
        <v>0</v>
      </c>
      <c r="D55" s="64" t="e">
        <f t="shared" si="19"/>
        <v>#N/A</v>
      </c>
      <c r="E55" s="64" t="e">
        <f t="shared" si="20"/>
        <v>#N/A</v>
      </c>
      <c r="F55" s="64" t="e">
        <f t="shared" si="21"/>
        <v>#N/A</v>
      </c>
      <c r="G55" s="64" t="e">
        <f t="shared" si="22"/>
        <v>#N/A</v>
      </c>
      <c r="H55" s="64" t="e">
        <f t="shared" si="23"/>
        <v>#N/A</v>
      </c>
      <c r="I55" s="56" t="e">
        <f t="shared" si="25"/>
        <v>#N/A</v>
      </c>
    </row>
    <row r="56" spans="1:9">
      <c r="A56" s="50">
        <f t="shared" si="18"/>
        <v>45157</v>
      </c>
      <c r="B56" s="56">
        <f t="shared" si="24"/>
        <v>1</v>
      </c>
      <c r="C56" s="56">
        <v>0</v>
      </c>
      <c r="D56" s="64" t="e">
        <f t="shared" si="19"/>
        <v>#N/A</v>
      </c>
      <c r="E56" s="64" t="e">
        <f t="shared" si="20"/>
        <v>#N/A</v>
      </c>
      <c r="F56" s="64" t="e">
        <f t="shared" si="21"/>
        <v>#N/A</v>
      </c>
      <c r="G56" s="64" t="e">
        <f t="shared" si="22"/>
        <v>#N/A</v>
      </c>
      <c r="H56" s="64" t="e">
        <f t="shared" si="23"/>
        <v>#N/A</v>
      </c>
      <c r="I56" s="56" t="e">
        <f t="shared" si="25"/>
        <v>#N/A</v>
      </c>
    </row>
    <row r="57" spans="1:9">
      <c r="A57" s="50">
        <f t="shared" si="18"/>
        <v>45158</v>
      </c>
      <c r="B57" s="56">
        <f t="shared" si="24"/>
        <v>1</v>
      </c>
      <c r="C57" s="56">
        <v>0</v>
      </c>
      <c r="D57" s="64" t="e">
        <f t="shared" si="19"/>
        <v>#N/A</v>
      </c>
      <c r="E57" s="64" t="e">
        <f t="shared" si="20"/>
        <v>#N/A</v>
      </c>
      <c r="F57" s="64" t="e">
        <f t="shared" si="21"/>
        <v>#N/A</v>
      </c>
      <c r="G57" s="64" t="e">
        <f t="shared" si="22"/>
        <v>#N/A</v>
      </c>
      <c r="H57" s="64" t="e">
        <f t="shared" si="23"/>
        <v>#N/A</v>
      </c>
      <c r="I57" s="56" t="e">
        <f t="shared" si="25"/>
        <v>#N/A</v>
      </c>
    </row>
    <row r="58" spans="1:9">
      <c r="A58" s="50">
        <f t="shared" si="18"/>
        <v>45159</v>
      </c>
      <c r="B58" s="56">
        <f t="shared" si="24"/>
        <v>1</v>
      </c>
      <c r="C58" s="56">
        <v>0</v>
      </c>
      <c r="D58" s="64" t="e">
        <f t="shared" si="19"/>
        <v>#N/A</v>
      </c>
      <c r="E58" s="64" t="e">
        <f t="shared" si="20"/>
        <v>#N/A</v>
      </c>
      <c r="F58" s="64" t="e">
        <f t="shared" si="21"/>
        <v>#N/A</v>
      </c>
      <c r="G58" s="64" t="e">
        <f t="shared" si="22"/>
        <v>#N/A</v>
      </c>
      <c r="H58" s="64" t="e">
        <f t="shared" si="23"/>
        <v>#N/A</v>
      </c>
      <c r="I58" s="56" t="e">
        <f t="shared" si="25"/>
        <v>#N/A</v>
      </c>
    </row>
    <row r="59" spans="1:9">
      <c r="A59" s="50">
        <f t="shared" si="18"/>
        <v>45160</v>
      </c>
      <c r="B59" s="56">
        <f t="shared" si="24"/>
        <v>1</v>
      </c>
      <c r="C59" s="56">
        <v>0</v>
      </c>
      <c r="D59" s="64" t="e">
        <f t="shared" si="19"/>
        <v>#N/A</v>
      </c>
      <c r="E59" s="64" t="e">
        <f t="shared" si="20"/>
        <v>#N/A</v>
      </c>
      <c r="F59" s="64" t="e">
        <f t="shared" si="21"/>
        <v>#N/A</v>
      </c>
      <c r="G59" s="64" t="e">
        <f t="shared" si="22"/>
        <v>#N/A</v>
      </c>
      <c r="H59" s="64" t="e">
        <f t="shared" si="23"/>
        <v>#N/A</v>
      </c>
      <c r="I59" s="56" t="e">
        <f t="shared" si="25"/>
        <v>#N/A</v>
      </c>
    </row>
    <row r="60" spans="1:9">
      <c r="A60" s="50">
        <f t="shared" si="18"/>
        <v>45161</v>
      </c>
      <c r="B60" s="56">
        <f t="shared" si="24"/>
        <v>1</v>
      </c>
      <c r="C60" s="56">
        <v>0</v>
      </c>
      <c r="D60" s="64" t="e">
        <f t="shared" si="19"/>
        <v>#N/A</v>
      </c>
      <c r="E60" s="64" t="e">
        <f t="shared" si="20"/>
        <v>#N/A</v>
      </c>
      <c r="F60" s="64" t="e">
        <f t="shared" si="21"/>
        <v>#N/A</v>
      </c>
      <c r="G60" s="64" t="e">
        <f t="shared" si="22"/>
        <v>#N/A</v>
      </c>
      <c r="H60" s="64" t="e">
        <f t="shared" si="23"/>
        <v>#N/A</v>
      </c>
      <c r="I60" s="56" t="e">
        <f t="shared" si="25"/>
        <v>#N/A</v>
      </c>
    </row>
    <row r="61" spans="1:9">
      <c r="A61" s="50">
        <f t="shared" si="18"/>
        <v>45162</v>
      </c>
      <c r="B61" s="56">
        <f t="shared" si="24"/>
        <v>1</v>
      </c>
      <c r="C61" s="56">
        <v>0</v>
      </c>
      <c r="D61" s="64" t="e">
        <f t="shared" si="19"/>
        <v>#N/A</v>
      </c>
      <c r="E61" s="64" t="e">
        <f t="shared" si="20"/>
        <v>#N/A</v>
      </c>
      <c r="F61" s="64" t="e">
        <f t="shared" si="21"/>
        <v>#N/A</v>
      </c>
      <c r="G61" s="64" t="e">
        <f t="shared" si="22"/>
        <v>#N/A</v>
      </c>
      <c r="H61" s="64" t="e">
        <f t="shared" si="23"/>
        <v>#N/A</v>
      </c>
      <c r="I61" s="56" t="e">
        <f t="shared" si="25"/>
        <v>#N/A</v>
      </c>
    </row>
    <row r="62" spans="1:9">
      <c r="A62" s="50">
        <f t="shared" si="18"/>
        <v>45163</v>
      </c>
      <c r="B62" s="56">
        <f t="shared" si="24"/>
        <v>1</v>
      </c>
      <c r="C62" s="56">
        <v>0</v>
      </c>
      <c r="D62" s="64" t="e">
        <f t="shared" si="19"/>
        <v>#N/A</v>
      </c>
      <c r="E62" s="64" t="e">
        <f t="shared" si="20"/>
        <v>#N/A</v>
      </c>
      <c r="F62" s="64" t="e">
        <f t="shared" si="21"/>
        <v>#N/A</v>
      </c>
      <c r="G62" s="64" t="e">
        <f t="shared" si="22"/>
        <v>#N/A</v>
      </c>
      <c r="H62" s="64" t="e">
        <f t="shared" si="23"/>
        <v>#N/A</v>
      </c>
      <c r="I62" s="56" t="e">
        <f t="shared" si="25"/>
        <v>#N/A</v>
      </c>
    </row>
    <row r="63" spans="1:9">
      <c r="A63" s="50">
        <f t="shared" si="18"/>
        <v>45164</v>
      </c>
      <c r="B63" s="56">
        <f t="shared" si="24"/>
        <v>1</v>
      </c>
      <c r="C63" s="56">
        <v>0</v>
      </c>
      <c r="D63" s="64" t="e">
        <f t="shared" si="19"/>
        <v>#N/A</v>
      </c>
      <c r="E63" s="64" t="e">
        <f t="shared" si="20"/>
        <v>#N/A</v>
      </c>
      <c r="F63" s="64" t="e">
        <f t="shared" si="21"/>
        <v>#N/A</v>
      </c>
      <c r="G63" s="64" t="e">
        <f t="shared" si="22"/>
        <v>#N/A</v>
      </c>
      <c r="H63" s="64" t="e">
        <f t="shared" si="23"/>
        <v>#N/A</v>
      </c>
      <c r="I63" s="56" t="e">
        <f t="shared" si="25"/>
        <v>#N/A</v>
      </c>
    </row>
    <row r="64" spans="1:9">
      <c r="A64" s="50">
        <f t="shared" si="18"/>
        <v>45165</v>
      </c>
      <c r="B64" s="56">
        <f t="shared" si="24"/>
        <v>1</v>
      </c>
      <c r="C64" s="56">
        <v>0</v>
      </c>
      <c r="D64" s="64" t="e">
        <f t="shared" si="19"/>
        <v>#N/A</v>
      </c>
      <c r="E64" s="64" t="e">
        <f t="shared" si="20"/>
        <v>#N/A</v>
      </c>
      <c r="F64" s="64" t="e">
        <f t="shared" si="21"/>
        <v>#N/A</v>
      </c>
      <c r="G64" s="64" t="e">
        <f t="shared" si="22"/>
        <v>#N/A</v>
      </c>
      <c r="H64" s="64" t="e">
        <f t="shared" si="23"/>
        <v>#N/A</v>
      </c>
      <c r="I64" s="56" t="e">
        <f t="shared" si="25"/>
        <v>#N/A</v>
      </c>
    </row>
    <row r="65" spans="1:9">
      <c r="A65" s="50">
        <f t="shared" si="18"/>
        <v>45166</v>
      </c>
      <c r="B65" s="56">
        <f t="shared" si="24"/>
        <v>1</v>
      </c>
      <c r="C65" s="56">
        <v>0</v>
      </c>
      <c r="D65" s="64" t="e">
        <f t="shared" si="19"/>
        <v>#N/A</v>
      </c>
      <c r="E65" s="64" t="e">
        <f t="shared" si="20"/>
        <v>#N/A</v>
      </c>
      <c r="F65" s="64" t="e">
        <f t="shared" si="21"/>
        <v>#N/A</v>
      </c>
      <c r="G65" s="64" t="e">
        <f t="shared" si="22"/>
        <v>#N/A</v>
      </c>
      <c r="H65" s="64" t="e">
        <f t="shared" si="23"/>
        <v>#N/A</v>
      </c>
      <c r="I65" s="56" t="e">
        <f t="shared" si="25"/>
        <v>#N/A</v>
      </c>
    </row>
    <row r="66" spans="1:9">
      <c r="A66" s="50">
        <f t="shared" si="18"/>
        <v>45167</v>
      </c>
      <c r="B66" s="56">
        <f t="shared" si="24"/>
        <v>1</v>
      </c>
      <c r="C66" s="56">
        <v>0</v>
      </c>
      <c r="D66" s="64" t="e">
        <f t="shared" si="19"/>
        <v>#N/A</v>
      </c>
      <c r="E66" s="64" t="e">
        <f t="shared" si="20"/>
        <v>#N/A</v>
      </c>
      <c r="F66" s="64" t="e">
        <f t="shared" si="21"/>
        <v>#N/A</v>
      </c>
      <c r="G66" s="64" t="e">
        <f t="shared" si="22"/>
        <v>#N/A</v>
      </c>
      <c r="H66" s="64" t="e">
        <f t="shared" si="23"/>
        <v>#N/A</v>
      </c>
      <c r="I66" s="56" t="e">
        <f t="shared" si="25"/>
        <v>#N/A</v>
      </c>
    </row>
    <row r="67" spans="1:9">
      <c r="A67" s="50">
        <f t="shared" si="18"/>
        <v>45168</v>
      </c>
      <c r="B67" s="56">
        <f t="shared" si="24"/>
        <v>1</v>
      </c>
      <c r="C67" s="56">
        <v>0</v>
      </c>
      <c r="D67" s="64" t="e">
        <f t="shared" si="19"/>
        <v>#N/A</v>
      </c>
      <c r="E67" s="64" t="e">
        <f t="shared" si="20"/>
        <v>#N/A</v>
      </c>
      <c r="F67" s="64" t="e">
        <f t="shared" si="21"/>
        <v>#N/A</v>
      </c>
      <c r="G67" s="64" t="e">
        <f t="shared" si="22"/>
        <v>#N/A</v>
      </c>
      <c r="H67" s="64" t="e">
        <f t="shared" si="23"/>
        <v>#N/A</v>
      </c>
      <c r="I67" s="56" t="e">
        <f t="shared" si="25"/>
        <v>#N/A</v>
      </c>
    </row>
    <row r="68" spans="1:9">
      <c r="A68" s="50">
        <f t="shared" si="18"/>
        <v>45169</v>
      </c>
      <c r="B68" s="56">
        <f t="shared" si="24"/>
        <v>1</v>
      </c>
      <c r="C68" s="56">
        <v>0</v>
      </c>
      <c r="D68" s="64" t="e">
        <f t="shared" si="19"/>
        <v>#N/A</v>
      </c>
      <c r="E68" s="64" t="e">
        <f t="shared" si="20"/>
        <v>#N/A</v>
      </c>
      <c r="F68" s="64" t="e">
        <f t="shared" si="21"/>
        <v>#N/A</v>
      </c>
      <c r="G68" s="64" t="e">
        <f t="shared" si="22"/>
        <v>#N/A</v>
      </c>
      <c r="H68" s="64" t="e">
        <f t="shared" si="23"/>
        <v>#N/A</v>
      </c>
      <c r="I68" s="56" t="e">
        <f t="shared" si="25"/>
        <v>#N/A</v>
      </c>
    </row>
    <row r="69" spans="1:9">
      <c r="A69" s="50">
        <f t="shared" si="18"/>
        <v>45170</v>
      </c>
      <c r="B69" s="56">
        <f t="shared" si="24"/>
        <v>1</v>
      </c>
      <c r="C69" s="56">
        <v>0</v>
      </c>
      <c r="D69" s="64" t="e">
        <f t="shared" si="19"/>
        <v>#N/A</v>
      </c>
      <c r="E69" s="64" t="e">
        <f t="shared" si="20"/>
        <v>#N/A</v>
      </c>
      <c r="F69" s="64" t="e">
        <f t="shared" si="21"/>
        <v>#N/A</v>
      </c>
      <c r="G69" s="64" t="e">
        <f t="shared" si="22"/>
        <v>#N/A</v>
      </c>
      <c r="H69" s="64" t="e">
        <f t="shared" si="23"/>
        <v>#N/A</v>
      </c>
      <c r="I69" s="56" t="e">
        <f t="shared" si="25"/>
        <v>#N/A</v>
      </c>
    </row>
    <row r="70" spans="1:9">
      <c r="A70" s="50">
        <f t="shared" si="18"/>
        <v>45171</v>
      </c>
      <c r="B70" s="56">
        <f t="shared" si="24"/>
        <v>1</v>
      </c>
      <c r="C70" s="56">
        <v>0</v>
      </c>
      <c r="D70" s="64" t="e">
        <f t="shared" si="19"/>
        <v>#N/A</v>
      </c>
      <c r="E70" s="64" t="e">
        <f t="shared" si="20"/>
        <v>#N/A</v>
      </c>
      <c r="F70" s="64" t="e">
        <f t="shared" si="21"/>
        <v>#N/A</v>
      </c>
      <c r="G70" s="64" t="e">
        <f t="shared" si="22"/>
        <v>#N/A</v>
      </c>
      <c r="H70" s="64" t="e">
        <f t="shared" si="23"/>
        <v>#N/A</v>
      </c>
      <c r="I70" s="56" t="e">
        <f t="shared" si="25"/>
        <v>#N/A</v>
      </c>
    </row>
    <row r="71" spans="1:9">
      <c r="A71" s="50">
        <f t="shared" si="18"/>
        <v>45172</v>
      </c>
      <c r="B71" s="56">
        <f t="shared" si="24"/>
        <v>1</v>
      </c>
      <c r="C71" s="56">
        <v>0</v>
      </c>
      <c r="D71" s="64" t="e">
        <f t="shared" ref="D71" si="26">IFERROR((SUMPRODUCT(--(date=$A71),--(service="PISP"),--(used="Y"),response)/SUMPRODUCT(--(date=$A71),--(service="PISP"),--(used="Y"),volume)),NA())</f>
        <v>#N/A</v>
      </c>
      <c r="E71" s="64" t="e">
        <f t="shared" ref="E71" si="27">IFERROR((SUMPRODUCT(--(date=$A71),--(service="PISP"),--(used="Y"),response)/SUMPRODUCT(--(date=$A71),--(service="PISP"),--(used="Y"),size)),NA())</f>
        <v>#N/A</v>
      </c>
      <c r="F71" s="64" t="e">
        <f t="shared" ref="F71" si="28">IFERROR((SUMPRODUCT(--(date=$A71),--(service="AISP"),--(used="Y"),response)/SUMPRODUCT(--(date=$A71),--(service="AISP"),--(used="Y"),volume)),NA())</f>
        <v>#N/A</v>
      </c>
      <c r="G71" s="64" t="e">
        <f t="shared" ref="G71" si="29">IFERROR((SUMPRODUCT(--(date=$A71),--(service="AISP"),--(used="Y"),response)/SUMPRODUCT(--(date=$A71),--(service="AISP"),--(used="Y"),size)),NA())</f>
        <v>#N/A</v>
      </c>
      <c r="H71" s="64" t="e">
        <f t="shared" ref="H71" si="30">IFERROR((SUMPRODUCT(--(date=$A71),--(service="CoF"),--(used="Y"),response)/SUMPRODUCT(--(date=$A71),--(service="CoF"),--(used="Y"),volume)),NA())</f>
        <v>#N/A</v>
      </c>
      <c r="I71" s="56" t="e">
        <f t="shared" si="25"/>
        <v>#N/A</v>
      </c>
    </row>
    <row r="72" spans="1:9">
      <c r="A72" s="50">
        <f t="shared" ref="A72" si="31">A71+1</f>
        <v>45173</v>
      </c>
      <c r="B72" s="56">
        <f t="shared" si="24"/>
        <v>1</v>
      </c>
      <c r="C72" s="56">
        <v>0</v>
      </c>
      <c r="D72" s="64" t="e">
        <f t="shared" ref="D72:D96" si="32">IFERROR((SUMPRODUCT(--(date=$A72),--(service="PISP"),--(used="Y"),response)/SUMPRODUCT(--(date=$A72),--(service="PISP"),--(used="Y"),volume)),NA())</f>
        <v>#N/A</v>
      </c>
      <c r="E72" s="64" t="e">
        <f t="shared" ref="E72:E96" si="33">IFERROR((SUMPRODUCT(--(date=$A72),--(service="PISP"),--(used="Y"),response)/SUMPRODUCT(--(date=$A72),--(service="PISP"),--(used="Y"),size)),NA())</f>
        <v>#N/A</v>
      </c>
      <c r="F72" s="64" t="e">
        <f t="shared" ref="F72:F96" si="34">IFERROR((SUMPRODUCT(--(date=$A72),--(service="AISP"),--(used="Y"),response)/SUMPRODUCT(--(date=$A72),--(service="AISP"),--(used="Y"),volume)),NA())</f>
        <v>#N/A</v>
      </c>
      <c r="G72" s="64" t="e">
        <f t="shared" ref="G72:G96" si="35">IFERROR((SUMPRODUCT(--(date=$A72),--(service="AISP"),--(used="Y"),response)/SUMPRODUCT(--(date=$A72),--(service="AISP"),--(used="Y"),size)),NA())</f>
        <v>#N/A</v>
      </c>
      <c r="H72" s="64" t="e">
        <f t="shared" ref="H72:H96" si="36">IFERROR((SUMPRODUCT(--(date=$A72),--(service="CoF"),--(used="Y"),response)/SUMPRODUCT(--(date=$A72),--(service="CoF"),--(used="Y"),volume)),NA())</f>
        <v>#N/A</v>
      </c>
      <c r="I72" s="56" t="e">
        <f t="shared" ref="I72" si="37">IFERROR((SUMIF(date,A72,error)/SUMIF(date,A72,volume)),NA())</f>
        <v>#N/A</v>
      </c>
    </row>
    <row r="73" spans="1:9">
      <c r="A73" s="50">
        <f t="shared" ref="A73:A98" si="38">A72+1</f>
        <v>45174</v>
      </c>
      <c r="B73" s="56">
        <f t="shared" ref="B73" si="39">IF(C73="",NA(),1-C73)</f>
        <v>1</v>
      </c>
      <c r="C73" s="56">
        <v>0</v>
      </c>
      <c r="D73" s="64" t="e">
        <f t="shared" si="32"/>
        <v>#N/A</v>
      </c>
      <c r="E73" s="64" t="e">
        <f t="shared" si="33"/>
        <v>#N/A</v>
      </c>
      <c r="F73" s="64" t="e">
        <f t="shared" si="34"/>
        <v>#N/A</v>
      </c>
      <c r="G73" s="64" t="e">
        <f t="shared" si="35"/>
        <v>#N/A</v>
      </c>
      <c r="H73" s="64" t="e">
        <f t="shared" si="36"/>
        <v>#N/A</v>
      </c>
      <c r="I73" s="56" t="e">
        <f t="shared" ref="I73:I88" si="40">IFERROR((SUMIF(date,A73,error)/SUMIF(date,A73,volume)),NA())</f>
        <v>#N/A</v>
      </c>
    </row>
    <row r="74" spans="1:9">
      <c r="A74" s="50">
        <f t="shared" si="38"/>
        <v>45175</v>
      </c>
      <c r="B74" s="56">
        <f t="shared" ref="B74:B88" si="41">IF(C74="",NA(),1-C74)</f>
        <v>1</v>
      </c>
      <c r="C74" s="56">
        <v>0</v>
      </c>
      <c r="D74" s="64" t="e">
        <f t="shared" si="32"/>
        <v>#N/A</v>
      </c>
      <c r="E74" s="64" t="e">
        <f t="shared" si="33"/>
        <v>#N/A</v>
      </c>
      <c r="F74" s="64" t="e">
        <f t="shared" si="34"/>
        <v>#N/A</v>
      </c>
      <c r="G74" s="64" t="e">
        <f t="shared" si="35"/>
        <v>#N/A</v>
      </c>
      <c r="H74" s="64" t="e">
        <f t="shared" si="36"/>
        <v>#N/A</v>
      </c>
      <c r="I74" s="56" t="e">
        <f t="shared" si="40"/>
        <v>#N/A</v>
      </c>
    </row>
    <row r="75" spans="1:9">
      <c r="A75" s="50">
        <f t="shared" si="38"/>
        <v>45176</v>
      </c>
      <c r="B75" s="56">
        <f t="shared" si="41"/>
        <v>1</v>
      </c>
      <c r="C75" s="56">
        <v>0</v>
      </c>
      <c r="D75" s="64" t="e">
        <f t="shared" si="32"/>
        <v>#N/A</v>
      </c>
      <c r="E75" s="64" t="e">
        <f t="shared" si="33"/>
        <v>#N/A</v>
      </c>
      <c r="F75" s="64" t="e">
        <f t="shared" si="34"/>
        <v>#N/A</v>
      </c>
      <c r="G75" s="64" t="e">
        <f t="shared" si="35"/>
        <v>#N/A</v>
      </c>
      <c r="H75" s="64" t="e">
        <f t="shared" si="36"/>
        <v>#N/A</v>
      </c>
      <c r="I75" s="56" t="e">
        <f t="shared" si="40"/>
        <v>#N/A</v>
      </c>
    </row>
    <row r="76" spans="1:9">
      <c r="A76" s="50">
        <f t="shared" si="38"/>
        <v>45177</v>
      </c>
      <c r="B76" s="56">
        <f t="shared" si="41"/>
        <v>1</v>
      </c>
      <c r="C76" s="56">
        <v>0</v>
      </c>
      <c r="D76" s="64" t="e">
        <f t="shared" si="32"/>
        <v>#N/A</v>
      </c>
      <c r="E76" s="64" t="e">
        <f t="shared" si="33"/>
        <v>#N/A</v>
      </c>
      <c r="F76" s="64" t="e">
        <f t="shared" si="34"/>
        <v>#N/A</v>
      </c>
      <c r="G76" s="64" t="e">
        <f t="shared" si="35"/>
        <v>#N/A</v>
      </c>
      <c r="H76" s="64" t="e">
        <f t="shared" si="36"/>
        <v>#N/A</v>
      </c>
      <c r="I76" s="56" t="e">
        <f t="shared" si="40"/>
        <v>#N/A</v>
      </c>
    </row>
    <row r="77" spans="1:9">
      <c r="A77" s="50">
        <f t="shared" si="38"/>
        <v>45178</v>
      </c>
      <c r="B77" s="56">
        <f t="shared" si="41"/>
        <v>1</v>
      </c>
      <c r="C77" s="56">
        <v>0</v>
      </c>
      <c r="D77" s="64" t="e">
        <f t="shared" si="32"/>
        <v>#N/A</v>
      </c>
      <c r="E77" s="64" t="e">
        <f t="shared" si="33"/>
        <v>#N/A</v>
      </c>
      <c r="F77" s="64" t="e">
        <f t="shared" si="34"/>
        <v>#N/A</v>
      </c>
      <c r="G77" s="64" t="e">
        <f t="shared" si="35"/>
        <v>#N/A</v>
      </c>
      <c r="H77" s="64" t="e">
        <f t="shared" si="36"/>
        <v>#N/A</v>
      </c>
      <c r="I77" s="56" t="e">
        <f t="shared" si="40"/>
        <v>#N/A</v>
      </c>
    </row>
    <row r="78" spans="1:9">
      <c r="A78" s="50">
        <f t="shared" si="38"/>
        <v>45179</v>
      </c>
      <c r="B78" s="56">
        <f t="shared" si="41"/>
        <v>1</v>
      </c>
      <c r="C78" s="56">
        <v>0</v>
      </c>
      <c r="D78" s="64" t="e">
        <f t="shared" si="32"/>
        <v>#N/A</v>
      </c>
      <c r="E78" s="64" t="e">
        <f t="shared" si="33"/>
        <v>#N/A</v>
      </c>
      <c r="F78" s="64" t="e">
        <f t="shared" si="34"/>
        <v>#N/A</v>
      </c>
      <c r="G78" s="64" t="e">
        <f t="shared" si="35"/>
        <v>#N/A</v>
      </c>
      <c r="H78" s="64" t="e">
        <f t="shared" si="36"/>
        <v>#N/A</v>
      </c>
      <c r="I78" s="56" t="e">
        <f t="shared" si="40"/>
        <v>#N/A</v>
      </c>
    </row>
    <row r="79" spans="1:9">
      <c r="A79" s="50">
        <f t="shared" si="38"/>
        <v>45180</v>
      </c>
      <c r="B79" s="56">
        <f t="shared" si="41"/>
        <v>1</v>
      </c>
      <c r="C79" s="56">
        <v>0</v>
      </c>
      <c r="D79" s="64" t="e">
        <f t="shared" si="32"/>
        <v>#N/A</v>
      </c>
      <c r="E79" s="64" t="e">
        <f t="shared" si="33"/>
        <v>#N/A</v>
      </c>
      <c r="F79" s="64" t="e">
        <f t="shared" si="34"/>
        <v>#N/A</v>
      </c>
      <c r="G79" s="64" t="e">
        <f t="shared" si="35"/>
        <v>#N/A</v>
      </c>
      <c r="H79" s="64" t="e">
        <f t="shared" si="36"/>
        <v>#N/A</v>
      </c>
      <c r="I79" s="56" t="e">
        <f t="shared" si="40"/>
        <v>#N/A</v>
      </c>
    </row>
    <row r="80" spans="1:9">
      <c r="A80" s="50">
        <f t="shared" si="38"/>
        <v>45181</v>
      </c>
      <c r="B80" s="56">
        <f t="shared" si="41"/>
        <v>1</v>
      </c>
      <c r="C80" s="56">
        <v>0</v>
      </c>
      <c r="D80" s="64" t="e">
        <f t="shared" si="32"/>
        <v>#N/A</v>
      </c>
      <c r="E80" s="64" t="e">
        <f t="shared" si="33"/>
        <v>#N/A</v>
      </c>
      <c r="F80" s="64" t="e">
        <f t="shared" si="34"/>
        <v>#N/A</v>
      </c>
      <c r="G80" s="64" t="e">
        <f t="shared" si="35"/>
        <v>#N/A</v>
      </c>
      <c r="H80" s="64" t="e">
        <f t="shared" si="36"/>
        <v>#N/A</v>
      </c>
      <c r="I80" s="56" t="e">
        <f t="shared" si="40"/>
        <v>#N/A</v>
      </c>
    </row>
    <row r="81" spans="1:9">
      <c r="A81" s="50">
        <f t="shared" si="38"/>
        <v>45182</v>
      </c>
      <c r="B81" s="56">
        <f t="shared" si="41"/>
        <v>1</v>
      </c>
      <c r="C81" s="56">
        <v>0</v>
      </c>
      <c r="D81" s="64" t="e">
        <f t="shared" si="32"/>
        <v>#N/A</v>
      </c>
      <c r="E81" s="64" t="e">
        <f t="shared" si="33"/>
        <v>#N/A</v>
      </c>
      <c r="F81" s="64" t="e">
        <f t="shared" si="34"/>
        <v>#N/A</v>
      </c>
      <c r="G81" s="64" t="e">
        <f t="shared" si="35"/>
        <v>#N/A</v>
      </c>
      <c r="H81" s="64" t="e">
        <f t="shared" si="36"/>
        <v>#N/A</v>
      </c>
      <c r="I81" s="56" t="e">
        <f t="shared" si="40"/>
        <v>#N/A</v>
      </c>
    </row>
    <row r="82" spans="1:9">
      <c r="A82" s="50">
        <f t="shared" si="38"/>
        <v>45183</v>
      </c>
      <c r="B82" s="56">
        <f t="shared" si="41"/>
        <v>1</v>
      </c>
      <c r="C82" s="56">
        <v>0</v>
      </c>
      <c r="D82" s="64" t="e">
        <f t="shared" si="32"/>
        <v>#N/A</v>
      </c>
      <c r="E82" s="64" t="e">
        <f t="shared" si="33"/>
        <v>#N/A</v>
      </c>
      <c r="F82" s="64" t="e">
        <f t="shared" si="34"/>
        <v>#N/A</v>
      </c>
      <c r="G82" s="64" t="e">
        <f t="shared" si="35"/>
        <v>#N/A</v>
      </c>
      <c r="H82" s="64" t="e">
        <f t="shared" si="36"/>
        <v>#N/A</v>
      </c>
      <c r="I82" s="56" t="e">
        <f t="shared" si="40"/>
        <v>#N/A</v>
      </c>
    </row>
    <row r="83" spans="1:9">
      <c r="A83" s="50">
        <f t="shared" si="38"/>
        <v>45184</v>
      </c>
      <c r="B83" s="56">
        <f t="shared" si="41"/>
        <v>1</v>
      </c>
      <c r="C83" s="56">
        <v>0</v>
      </c>
      <c r="D83" s="64" t="e">
        <f t="shared" si="32"/>
        <v>#N/A</v>
      </c>
      <c r="E83" s="64" t="e">
        <f t="shared" si="33"/>
        <v>#N/A</v>
      </c>
      <c r="F83" s="64" t="e">
        <f t="shared" si="34"/>
        <v>#N/A</v>
      </c>
      <c r="G83" s="64" t="e">
        <f t="shared" si="35"/>
        <v>#N/A</v>
      </c>
      <c r="H83" s="64" t="e">
        <f t="shared" si="36"/>
        <v>#N/A</v>
      </c>
      <c r="I83" s="56" t="e">
        <f t="shared" si="40"/>
        <v>#N/A</v>
      </c>
    </row>
    <row r="84" spans="1:9">
      <c r="A84" s="50">
        <f t="shared" si="38"/>
        <v>45185</v>
      </c>
      <c r="B84" s="56">
        <f t="shared" si="41"/>
        <v>1</v>
      </c>
      <c r="C84" s="56">
        <v>0</v>
      </c>
      <c r="D84" s="64" t="e">
        <f t="shared" si="32"/>
        <v>#N/A</v>
      </c>
      <c r="E84" s="64" t="e">
        <f t="shared" si="33"/>
        <v>#N/A</v>
      </c>
      <c r="F84" s="64" t="e">
        <f t="shared" si="34"/>
        <v>#N/A</v>
      </c>
      <c r="G84" s="64" t="e">
        <f t="shared" si="35"/>
        <v>#N/A</v>
      </c>
      <c r="H84" s="64" t="e">
        <f t="shared" si="36"/>
        <v>#N/A</v>
      </c>
      <c r="I84" s="56" t="e">
        <f t="shared" si="40"/>
        <v>#N/A</v>
      </c>
    </row>
    <row r="85" spans="1:9">
      <c r="A85" s="50">
        <f t="shared" si="38"/>
        <v>45186</v>
      </c>
      <c r="B85" s="56">
        <f t="shared" si="41"/>
        <v>1</v>
      </c>
      <c r="C85" s="56">
        <v>0</v>
      </c>
      <c r="D85" s="64" t="e">
        <f t="shared" si="32"/>
        <v>#N/A</v>
      </c>
      <c r="E85" s="64" t="e">
        <f t="shared" si="33"/>
        <v>#N/A</v>
      </c>
      <c r="F85" s="64" t="e">
        <f t="shared" si="34"/>
        <v>#N/A</v>
      </c>
      <c r="G85" s="64" t="e">
        <f t="shared" si="35"/>
        <v>#N/A</v>
      </c>
      <c r="H85" s="64" t="e">
        <f t="shared" si="36"/>
        <v>#N/A</v>
      </c>
      <c r="I85" s="56" t="e">
        <f t="shared" si="40"/>
        <v>#N/A</v>
      </c>
    </row>
    <row r="86" spans="1:9">
      <c r="A86" s="50">
        <f t="shared" si="38"/>
        <v>45187</v>
      </c>
      <c r="B86" s="56">
        <f t="shared" si="41"/>
        <v>1</v>
      </c>
      <c r="C86" s="56">
        <v>0</v>
      </c>
      <c r="D86" s="64" t="e">
        <f t="shared" si="32"/>
        <v>#N/A</v>
      </c>
      <c r="E86" s="64" t="e">
        <f t="shared" si="33"/>
        <v>#N/A</v>
      </c>
      <c r="F86" s="64" t="e">
        <f t="shared" si="34"/>
        <v>#N/A</v>
      </c>
      <c r="G86" s="64" t="e">
        <f t="shared" si="35"/>
        <v>#N/A</v>
      </c>
      <c r="H86" s="64" t="e">
        <f t="shared" si="36"/>
        <v>#N/A</v>
      </c>
      <c r="I86" s="56" t="e">
        <f t="shared" si="40"/>
        <v>#N/A</v>
      </c>
    </row>
    <row r="87" spans="1:9">
      <c r="A87" s="50">
        <f t="shared" si="38"/>
        <v>45188</v>
      </c>
      <c r="B87" s="56">
        <f t="shared" si="41"/>
        <v>1</v>
      </c>
      <c r="C87" s="56">
        <v>0</v>
      </c>
      <c r="D87" s="64" t="e">
        <f t="shared" si="32"/>
        <v>#N/A</v>
      </c>
      <c r="E87" s="64" t="e">
        <f t="shared" si="33"/>
        <v>#N/A</v>
      </c>
      <c r="F87" s="64" t="e">
        <f t="shared" si="34"/>
        <v>#N/A</v>
      </c>
      <c r="G87" s="64" t="e">
        <f t="shared" si="35"/>
        <v>#N/A</v>
      </c>
      <c r="H87" s="64" t="e">
        <f t="shared" si="36"/>
        <v>#N/A</v>
      </c>
      <c r="I87" s="56" t="e">
        <f t="shared" si="40"/>
        <v>#N/A</v>
      </c>
    </row>
    <row r="88" spans="1:9">
      <c r="A88" s="50">
        <f t="shared" si="38"/>
        <v>45189</v>
      </c>
      <c r="B88" s="56">
        <f t="shared" si="41"/>
        <v>1</v>
      </c>
      <c r="C88" s="56">
        <v>0</v>
      </c>
      <c r="D88" s="64" t="e">
        <f t="shared" si="32"/>
        <v>#N/A</v>
      </c>
      <c r="E88" s="64" t="e">
        <f t="shared" si="33"/>
        <v>#N/A</v>
      </c>
      <c r="F88" s="64" t="e">
        <f t="shared" si="34"/>
        <v>#N/A</v>
      </c>
      <c r="G88" s="64" t="e">
        <f t="shared" si="35"/>
        <v>#N/A</v>
      </c>
      <c r="H88" s="64" t="e">
        <f t="shared" si="36"/>
        <v>#N/A</v>
      </c>
      <c r="I88" s="56" t="e">
        <f t="shared" si="40"/>
        <v>#N/A</v>
      </c>
    </row>
    <row r="89" spans="1:9">
      <c r="A89" s="50">
        <f t="shared" si="38"/>
        <v>45190</v>
      </c>
      <c r="B89" s="56">
        <f t="shared" ref="B89" si="42">IF(C89="",NA(),1-C89)</f>
        <v>1</v>
      </c>
      <c r="C89" s="56">
        <v>0</v>
      </c>
      <c r="D89" s="64" t="e">
        <f t="shared" si="32"/>
        <v>#N/A</v>
      </c>
      <c r="E89" s="64" t="e">
        <f t="shared" si="33"/>
        <v>#N/A</v>
      </c>
      <c r="F89" s="64" t="e">
        <f t="shared" si="34"/>
        <v>#N/A</v>
      </c>
      <c r="G89" s="64" t="e">
        <f t="shared" si="35"/>
        <v>#N/A</v>
      </c>
      <c r="H89" s="64" t="e">
        <f t="shared" si="36"/>
        <v>#N/A</v>
      </c>
      <c r="I89" s="56" t="e">
        <f t="shared" ref="I89" si="43">IFERROR((SUMIF(date,A89,error)/SUMIF(date,A89,volume)),NA())</f>
        <v>#N/A</v>
      </c>
    </row>
    <row r="90" spans="1:9">
      <c r="A90" s="50">
        <f t="shared" si="38"/>
        <v>45191</v>
      </c>
      <c r="B90" s="56">
        <f t="shared" ref="B90:B98" si="44">IF(C90="",NA(),1-C90)</f>
        <v>1</v>
      </c>
      <c r="C90" s="56">
        <v>0</v>
      </c>
      <c r="D90" s="64" t="e">
        <f t="shared" si="32"/>
        <v>#N/A</v>
      </c>
      <c r="E90" s="64" t="e">
        <f t="shared" si="33"/>
        <v>#N/A</v>
      </c>
      <c r="F90" s="64" t="e">
        <f t="shared" si="34"/>
        <v>#N/A</v>
      </c>
      <c r="G90" s="64" t="e">
        <f t="shared" si="35"/>
        <v>#N/A</v>
      </c>
      <c r="H90" s="64" t="e">
        <f t="shared" si="36"/>
        <v>#N/A</v>
      </c>
      <c r="I90" s="56" t="e">
        <f t="shared" ref="I90:I96" si="45">IFERROR((SUMIF(date,A90,error)/SUMIF(date,A90,volume)),NA())</f>
        <v>#N/A</v>
      </c>
    </row>
    <row r="91" spans="1:9">
      <c r="A91" s="50">
        <f t="shared" si="38"/>
        <v>45192</v>
      </c>
      <c r="B91" s="56">
        <f t="shared" si="44"/>
        <v>1</v>
      </c>
      <c r="C91" s="56">
        <v>0</v>
      </c>
      <c r="D91" s="64" t="e">
        <f t="shared" si="32"/>
        <v>#N/A</v>
      </c>
      <c r="E91" s="64" t="e">
        <f t="shared" si="33"/>
        <v>#N/A</v>
      </c>
      <c r="F91" s="64" t="e">
        <f t="shared" si="34"/>
        <v>#N/A</v>
      </c>
      <c r="G91" s="64" t="e">
        <f t="shared" si="35"/>
        <v>#N/A</v>
      </c>
      <c r="H91" s="64" t="e">
        <f t="shared" si="36"/>
        <v>#N/A</v>
      </c>
      <c r="I91" s="56" t="e">
        <f t="shared" si="45"/>
        <v>#N/A</v>
      </c>
    </row>
    <row r="92" spans="1:9">
      <c r="A92" s="50">
        <f t="shared" si="38"/>
        <v>45193</v>
      </c>
      <c r="B92" s="56">
        <f t="shared" si="44"/>
        <v>1</v>
      </c>
      <c r="C92" s="56">
        <v>0</v>
      </c>
      <c r="D92" s="64" t="e">
        <f t="shared" si="32"/>
        <v>#N/A</v>
      </c>
      <c r="E92" s="64" t="e">
        <f t="shared" si="33"/>
        <v>#N/A</v>
      </c>
      <c r="F92" s="64" t="e">
        <f t="shared" si="34"/>
        <v>#N/A</v>
      </c>
      <c r="G92" s="64" t="e">
        <f t="shared" si="35"/>
        <v>#N/A</v>
      </c>
      <c r="H92" s="64" t="e">
        <f t="shared" si="36"/>
        <v>#N/A</v>
      </c>
      <c r="I92" s="56" t="e">
        <f t="shared" si="45"/>
        <v>#N/A</v>
      </c>
    </row>
    <row r="93" spans="1:9">
      <c r="A93" s="50">
        <f t="shared" si="38"/>
        <v>45194</v>
      </c>
      <c r="B93" s="56">
        <f t="shared" si="44"/>
        <v>1</v>
      </c>
      <c r="C93" s="56">
        <v>0</v>
      </c>
      <c r="D93" s="64" t="e">
        <f t="shared" si="32"/>
        <v>#N/A</v>
      </c>
      <c r="E93" s="64" t="e">
        <f t="shared" si="33"/>
        <v>#N/A</v>
      </c>
      <c r="F93" s="64" t="e">
        <f t="shared" si="34"/>
        <v>#N/A</v>
      </c>
      <c r="G93" s="64" t="e">
        <f t="shared" si="35"/>
        <v>#N/A</v>
      </c>
      <c r="H93" s="64" t="e">
        <f t="shared" si="36"/>
        <v>#N/A</v>
      </c>
      <c r="I93" s="56" t="e">
        <f t="shared" si="45"/>
        <v>#N/A</v>
      </c>
    </row>
    <row r="94" spans="1:9">
      <c r="A94" s="50">
        <f t="shared" si="38"/>
        <v>45195</v>
      </c>
      <c r="B94" s="56">
        <f t="shared" si="44"/>
        <v>1</v>
      </c>
      <c r="C94" s="56">
        <v>0</v>
      </c>
      <c r="D94" s="64" t="e">
        <f t="shared" si="32"/>
        <v>#N/A</v>
      </c>
      <c r="E94" s="64" t="e">
        <f t="shared" si="33"/>
        <v>#N/A</v>
      </c>
      <c r="F94" s="64" t="e">
        <f t="shared" si="34"/>
        <v>#N/A</v>
      </c>
      <c r="G94" s="64" t="e">
        <f t="shared" si="35"/>
        <v>#N/A</v>
      </c>
      <c r="H94" s="64" t="e">
        <f t="shared" si="36"/>
        <v>#N/A</v>
      </c>
      <c r="I94" s="56" t="e">
        <f t="shared" si="45"/>
        <v>#N/A</v>
      </c>
    </row>
    <row r="95" spans="1:9">
      <c r="A95" s="50">
        <f t="shared" si="38"/>
        <v>45196</v>
      </c>
      <c r="B95" s="56">
        <f t="shared" si="44"/>
        <v>1</v>
      </c>
      <c r="C95" s="56">
        <v>0</v>
      </c>
      <c r="D95" s="64" t="e">
        <f t="shared" si="32"/>
        <v>#N/A</v>
      </c>
      <c r="E95" s="64" t="e">
        <f t="shared" si="33"/>
        <v>#N/A</v>
      </c>
      <c r="F95" s="64" t="e">
        <f t="shared" si="34"/>
        <v>#N/A</v>
      </c>
      <c r="G95" s="64" t="e">
        <f t="shared" si="35"/>
        <v>#N/A</v>
      </c>
      <c r="H95" s="64" t="e">
        <f t="shared" si="36"/>
        <v>#N/A</v>
      </c>
      <c r="I95" s="56" t="e">
        <f t="shared" si="45"/>
        <v>#N/A</v>
      </c>
    </row>
    <row r="96" spans="1:9">
      <c r="A96" s="50">
        <f t="shared" si="38"/>
        <v>45197</v>
      </c>
      <c r="B96" s="56">
        <f t="shared" si="44"/>
        <v>1</v>
      </c>
      <c r="C96" s="56">
        <v>0</v>
      </c>
      <c r="D96" s="64" t="e">
        <f>IFERROR((SUMPRODUCT(--(date=$A96),--(service="PISP"),--(used="Y"),response)/SUMPRODUCT(--(date=$A96),--(service="PISP"),--(used="Y"),volume)),NA())</f>
        <v>#N/A</v>
      </c>
      <c r="E96" s="64" t="e">
        <f>IFERROR((SUMPRODUCT(--(date=$A96),--(service="PISP"),--(used="Y"),response)/SUMPRODUCT(--(date=$A96),--(service="PISP"),--(used="Y"),size)),NA())</f>
        <v>#N/A</v>
      </c>
      <c r="F96" s="64" t="e">
        <f>IFERROR((SUMPRODUCT(--(date=$A96),--(service="AISP"),--(used="Y"),response)/SUMPRODUCT(--(date=$A96),--(service="AISP"),--(used="Y"),volume)),NA())</f>
        <v>#N/A</v>
      </c>
      <c r="G96" s="64" t="e">
        <f>IFERROR((SUMPRODUCT(--(date=$A96),--(service="AISP"),--(used="Y"),response)/SUMPRODUCT(--(date=$A96),--(service="AISP"),--(used="Y"),size)),NA())</f>
        <v>#N/A</v>
      </c>
      <c r="H96" s="64" t="e">
        <f>IFERROR((SUMPRODUCT(--(date=$A96),--(service="CoF"),--(used="Y"),response)/SUMPRODUCT(--(date=$A96),--(service="CoF"),--(used="Y"),volume)),NA())</f>
        <v>#N/A</v>
      </c>
      <c r="I96" s="56" t="e">
        <f>IFERROR((SUMIF(date,A96,error)/SUMIF(date,A96,volume)),NA())</f>
        <v>#N/A</v>
      </c>
    </row>
    <row r="97" spans="1:9">
      <c r="A97" s="50">
        <f t="shared" si="38"/>
        <v>45198</v>
      </c>
      <c r="B97" s="56">
        <f t="shared" si="44"/>
        <v>1</v>
      </c>
      <c r="C97" s="56">
        <v>0</v>
      </c>
      <c r="D97" s="64" t="e">
        <f>IFERROR((SUMPRODUCT(--(date=$A97),--(service="PISP"),--(used="Y"),response)/SUMPRODUCT(--(date=$A97),--(service="PISP"),--(used="Y"),volume)),NA())</f>
        <v>#N/A</v>
      </c>
      <c r="E97" s="64" t="e">
        <f>IFERROR((SUMPRODUCT(--(date=$A97),--(service="PISP"),--(used="Y"),response)/SUMPRODUCT(--(date=$A97),--(service="PISP"),--(used="Y"),size)),NA())</f>
        <v>#N/A</v>
      </c>
      <c r="F97" s="64" t="e">
        <f>IFERROR((SUMPRODUCT(--(date=$A97),--(service="AISP"),--(used="Y"),response)/SUMPRODUCT(--(date=$A97),--(service="AISP"),--(used="Y"),volume)),NA())</f>
        <v>#N/A</v>
      </c>
      <c r="G97" s="64" t="e">
        <f>IFERROR((SUMPRODUCT(--(date=$A97),--(service="AISP"),--(used="Y"),response)/SUMPRODUCT(--(date=$A97),--(service="AISP"),--(used="Y"),size)),NA())</f>
        <v>#N/A</v>
      </c>
      <c r="H97" s="64" t="e">
        <f>IFERROR((SUMPRODUCT(--(date=$A97),--(service="CoF"),--(used="Y"),response)/SUMPRODUCT(--(date=$A97),--(service="CoF"),--(used="Y"),volume)),NA())</f>
        <v>#N/A</v>
      </c>
      <c r="I97" s="56" t="e">
        <f>IFERROR((SUMIF(date,A97,error)/SUMIF(date,A97,volume)),NA())</f>
        <v>#N/A</v>
      </c>
    </row>
    <row r="98" spans="1:9">
      <c r="A98" s="50">
        <f t="shared" si="38"/>
        <v>45199</v>
      </c>
      <c r="B98" s="56">
        <f t="shared" si="44"/>
        <v>1</v>
      </c>
      <c r="C98" s="56">
        <v>0</v>
      </c>
      <c r="D98" s="64" t="e">
        <f>IFERROR((SUMPRODUCT(--(date=$A98),--(service="PISP"),--(used="Y"),response)/SUMPRODUCT(--(date=$A98),--(service="PISP"),--(used="Y"),volume)),NA())</f>
        <v>#N/A</v>
      </c>
      <c r="E98" s="64" t="e">
        <f>IFERROR((SUMPRODUCT(--(date=$A98),--(service="PISP"),--(used="Y"),response)/SUMPRODUCT(--(date=$A98),--(service="PISP"),--(used="Y"),size)),NA())</f>
        <v>#N/A</v>
      </c>
      <c r="F98" s="64" t="e">
        <f>IFERROR((SUMPRODUCT(--(date=$A98),--(service="AISP"),--(used="Y"),response)/SUMPRODUCT(--(date=$A98),--(service="AISP"),--(used="Y"),volume)),NA())</f>
        <v>#N/A</v>
      </c>
      <c r="G98" s="64" t="e">
        <f>IFERROR((SUMPRODUCT(--(date=$A98),--(service="AISP"),--(used="Y"),response)/SUMPRODUCT(--(date=$A98),--(service="AISP"),--(used="Y"),size)),NA())</f>
        <v>#N/A</v>
      </c>
      <c r="H98" s="64" t="e">
        <f>IFERROR((SUMPRODUCT(--(date=$A98),--(service="CoF"),--(used="Y"),response)/SUMPRODUCT(--(date=$A98),--(service="CoF"),--(used="Y"),volume)),NA())</f>
        <v>#N/A</v>
      </c>
      <c r="I98" s="56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9"/>
  <sheetViews>
    <sheetView tabSelected="1" workbookViewId="0">
      <pane ySplit="7" topLeftCell="A8" activePane="bottomLeft" state="frozen"/>
      <selection/>
      <selection pane="bottomLeft" activeCell="I22" sqref="I22"/>
    </sheetView>
  </sheetViews>
  <sheetFormatPr defaultColWidth="9.08571428571429" defaultRowHeight="15"/>
  <cols>
    <col min="1" max="1" width="16.8190476190476" style="40" customWidth="1"/>
    <col min="2" max="3" width="16.8190476190476" style="41" customWidth="1"/>
    <col min="4" max="5" width="16.8190476190476" style="42" customWidth="1"/>
    <col min="6" max="6" width="10.8190476190476" style="43"/>
    <col min="7" max="7" width="10.8190476190476" style="43" hidden="1" customWidth="1"/>
    <col min="8" max="16384" width="9.08571428571429" style="43"/>
  </cols>
  <sheetData>
    <row r="1" s="36" customFormat="1" ht="23.25" spans="1:5">
      <c r="A1" s="44" t="s">
        <v>74</v>
      </c>
      <c r="B1" s="45"/>
      <c r="C1" s="45"/>
      <c r="D1" s="46"/>
      <c r="E1" s="46"/>
    </row>
    <row r="3" spans="1:5">
      <c r="A3" s="47" t="s">
        <v>50</v>
      </c>
      <c r="B3" s="48" t="str">
        <f>Data!B3</f>
        <v>ICBC</v>
      </c>
      <c r="C3" s="48"/>
      <c r="D3" s="48"/>
      <c r="E3" s="48"/>
    </row>
    <row r="4" spans="1:5">
      <c r="A4" s="47" t="s">
        <v>52</v>
      </c>
      <c r="B4" s="49" t="s">
        <v>75</v>
      </c>
      <c r="C4" s="48"/>
      <c r="D4" s="48"/>
      <c r="E4" s="48"/>
    </row>
    <row r="5" s="37" customFormat="1" spans="1:11">
      <c r="A5" s="47" t="s">
        <v>54</v>
      </c>
      <c r="B5" s="50">
        <v>45108</v>
      </c>
      <c r="C5" s="51"/>
      <c r="D5" s="51"/>
      <c r="E5" s="51"/>
      <c r="F5" s="52"/>
      <c r="G5" s="52"/>
      <c r="H5" s="52"/>
      <c r="I5" s="52"/>
      <c r="J5" s="61"/>
      <c r="K5" s="61"/>
    </row>
    <row r="6" spans="3:3">
      <c r="C6" s="42"/>
    </row>
    <row r="7" s="38" customFormat="1" ht="30" spans="1:7">
      <c r="A7" s="53" t="s">
        <v>56</v>
      </c>
      <c r="B7" s="54" t="s">
        <v>65</v>
      </c>
      <c r="C7" s="54" t="s">
        <v>76</v>
      </c>
      <c r="D7" s="55" t="s">
        <v>77</v>
      </c>
      <c r="E7" s="55" t="s">
        <v>69</v>
      </c>
      <c r="G7" s="38" t="s">
        <v>73</v>
      </c>
    </row>
    <row r="8" spans="1:7">
      <c r="A8" s="50">
        <f>B5</f>
        <v>45108</v>
      </c>
      <c r="B8" s="56">
        <f t="shared" ref="B8" si="0">IF(C8="",NA(),1-C8)</f>
        <v>1</v>
      </c>
      <c r="C8" s="56">
        <v>0</v>
      </c>
      <c r="D8" s="57">
        <v>3046.89</v>
      </c>
      <c r="E8" s="58">
        <v>2694.65</v>
      </c>
      <c r="G8" s="43">
        <f>MONTH(A8)</f>
        <v>7</v>
      </c>
    </row>
    <row r="9" spans="1:7">
      <c r="A9" s="50">
        <f>A8+1</f>
        <v>45109</v>
      </c>
      <c r="B9" s="56">
        <f t="shared" ref="B9:B40" si="1">IF(C9="",NA(),1-C9)</f>
        <v>1</v>
      </c>
      <c r="C9" s="56">
        <v>0</v>
      </c>
      <c r="D9" s="57">
        <v>1563.21</v>
      </c>
      <c r="E9" s="58">
        <v>1131.8</v>
      </c>
      <c r="G9" s="43">
        <f t="shared" ref="G9" si="2">MONTH(A9)</f>
        <v>7</v>
      </c>
    </row>
    <row r="10" spans="1:5">
      <c r="A10" s="50">
        <f t="shared" ref="A10" si="3">A9+1</f>
        <v>45110</v>
      </c>
      <c r="B10" s="56">
        <f t="shared" si="1"/>
        <v>1</v>
      </c>
      <c r="C10" s="56">
        <v>0</v>
      </c>
      <c r="D10" s="57">
        <v>2512.36</v>
      </c>
      <c r="E10" s="58">
        <v>1805.96</v>
      </c>
    </row>
    <row r="11" spans="1:5">
      <c r="A11" s="50">
        <f t="shared" ref="A11:A42" si="4">A10+1</f>
        <v>45111</v>
      </c>
      <c r="B11" s="56">
        <f t="shared" si="1"/>
        <v>1</v>
      </c>
      <c r="C11" s="56">
        <v>0</v>
      </c>
      <c r="D11" s="57">
        <v>1927.18</v>
      </c>
      <c r="E11" s="58">
        <v>1579.28</v>
      </c>
    </row>
    <row r="12" spans="1:5">
      <c r="A12" s="50">
        <f t="shared" si="4"/>
        <v>45112</v>
      </c>
      <c r="B12" s="56">
        <f t="shared" si="1"/>
        <v>1</v>
      </c>
      <c r="C12" s="56">
        <v>0</v>
      </c>
      <c r="D12" s="57">
        <v>3023.96</v>
      </c>
      <c r="E12" s="58">
        <v>2892.36</v>
      </c>
    </row>
    <row r="13" spans="1:5">
      <c r="A13" s="50">
        <f t="shared" si="4"/>
        <v>45113</v>
      </c>
      <c r="B13" s="56">
        <f t="shared" si="1"/>
        <v>1</v>
      </c>
      <c r="C13" s="56">
        <v>0</v>
      </c>
      <c r="D13" s="57">
        <v>2039.71</v>
      </c>
      <c r="E13" s="58">
        <v>1793.69</v>
      </c>
    </row>
    <row r="14" spans="1:5">
      <c r="A14" s="50">
        <f t="shared" si="4"/>
        <v>45114</v>
      </c>
      <c r="B14" s="56">
        <f t="shared" si="1"/>
        <v>1</v>
      </c>
      <c r="C14" s="56">
        <v>0</v>
      </c>
      <c r="D14" s="57">
        <v>2076.41</v>
      </c>
      <c r="E14" s="58">
        <v>1702.25</v>
      </c>
    </row>
    <row r="15" spans="1:5">
      <c r="A15" s="50">
        <f t="shared" si="4"/>
        <v>45115</v>
      </c>
      <c r="B15" s="56">
        <f t="shared" si="1"/>
        <v>1</v>
      </c>
      <c r="C15" s="56">
        <v>0</v>
      </c>
      <c r="D15" s="57">
        <v>1986.96</v>
      </c>
      <c r="E15" s="58">
        <v>1634.32</v>
      </c>
    </row>
    <row r="16" spans="1:5">
      <c r="A16" s="50">
        <f t="shared" si="4"/>
        <v>45116</v>
      </c>
      <c r="B16" s="56">
        <f t="shared" si="1"/>
        <v>0.9375</v>
      </c>
      <c r="C16" s="56">
        <v>0.0625</v>
      </c>
      <c r="D16" s="57">
        <v>1687.23</v>
      </c>
      <c r="E16" s="58">
        <v>1480.96</v>
      </c>
    </row>
    <row r="17" spans="1:5">
      <c r="A17" s="50">
        <f t="shared" si="4"/>
        <v>45117</v>
      </c>
      <c r="B17" s="56">
        <f t="shared" si="1"/>
        <v>1</v>
      </c>
      <c r="C17" s="56">
        <v>0</v>
      </c>
      <c r="D17" s="57">
        <v>2054.14</v>
      </c>
      <c r="E17" s="58">
        <v>1860.79</v>
      </c>
    </row>
    <row r="18" spans="1:5">
      <c r="A18" s="50">
        <f t="shared" si="4"/>
        <v>45118</v>
      </c>
      <c r="B18" s="56">
        <f t="shared" si="1"/>
        <v>1</v>
      </c>
      <c r="C18" s="56">
        <v>0</v>
      </c>
      <c r="D18" s="57">
        <v>2494.32</v>
      </c>
      <c r="E18" s="58">
        <v>2084.31</v>
      </c>
    </row>
    <row r="19" spans="1:5">
      <c r="A19" s="50">
        <f t="shared" si="4"/>
        <v>45119</v>
      </c>
      <c r="B19" s="56">
        <f t="shared" si="1"/>
        <v>1</v>
      </c>
      <c r="C19" s="56">
        <v>0</v>
      </c>
      <c r="D19" s="57">
        <v>1936.27</v>
      </c>
      <c r="E19" s="58">
        <v>1770.64</v>
      </c>
    </row>
    <row r="20" spans="1:5">
      <c r="A20" s="50">
        <f t="shared" si="4"/>
        <v>45120</v>
      </c>
      <c r="B20" s="56">
        <f t="shared" si="1"/>
        <v>1</v>
      </c>
      <c r="C20" s="56">
        <v>0</v>
      </c>
      <c r="D20" s="57">
        <v>2687.9</v>
      </c>
      <c r="E20" s="58">
        <v>2323.51</v>
      </c>
    </row>
    <row r="21" spans="1:5">
      <c r="A21" s="50">
        <f t="shared" si="4"/>
        <v>45121</v>
      </c>
      <c r="B21" s="56">
        <f t="shared" si="1"/>
        <v>1</v>
      </c>
      <c r="C21" s="56">
        <v>0</v>
      </c>
      <c r="D21" s="57">
        <v>2147.31</v>
      </c>
      <c r="E21" s="58">
        <v>1929.27</v>
      </c>
    </row>
    <row r="22" spans="1:5">
      <c r="A22" s="50">
        <f t="shared" si="4"/>
        <v>45122</v>
      </c>
      <c r="B22" s="56">
        <f t="shared" si="1"/>
        <v>1</v>
      </c>
      <c r="C22" s="56">
        <v>0</v>
      </c>
      <c r="D22" s="57">
        <v>2563.18</v>
      </c>
      <c r="E22" s="58">
        <v>2163.06</v>
      </c>
    </row>
    <row r="23" spans="1:5">
      <c r="A23" s="50">
        <f t="shared" si="4"/>
        <v>45123</v>
      </c>
      <c r="B23" s="56">
        <f t="shared" si="1"/>
        <v>1</v>
      </c>
      <c r="C23" s="56">
        <v>0</v>
      </c>
      <c r="D23" s="57">
        <v>1593.26</v>
      </c>
      <c r="E23" s="58">
        <v>1270.17</v>
      </c>
    </row>
    <row r="24" spans="1:5">
      <c r="A24" s="50">
        <f t="shared" si="4"/>
        <v>45124</v>
      </c>
      <c r="B24" s="56">
        <f t="shared" si="1"/>
        <v>1</v>
      </c>
      <c r="C24" s="56">
        <v>0</v>
      </c>
      <c r="D24" s="57">
        <v>2901.36</v>
      </c>
      <c r="E24" s="58">
        <v>1675.83</v>
      </c>
    </row>
    <row r="25" spans="1:5">
      <c r="A25" s="50">
        <f t="shared" si="4"/>
        <v>45125</v>
      </c>
      <c r="B25" s="56">
        <f t="shared" si="1"/>
        <v>1</v>
      </c>
      <c r="C25" s="56">
        <v>0</v>
      </c>
      <c r="D25" s="57">
        <v>5014.3</v>
      </c>
      <c r="E25" s="58">
        <v>4128.87</v>
      </c>
    </row>
    <row r="26" spans="1:5">
      <c r="A26" s="50">
        <f t="shared" si="4"/>
        <v>45126</v>
      </c>
      <c r="B26" s="56">
        <f t="shared" si="1"/>
        <v>1</v>
      </c>
      <c r="C26" s="56">
        <v>0</v>
      </c>
      <c r="D26" s="57">
        <v>2354.28</v>
      </c>
      <c r="E26" s="58">
        <v>2047.43</v>
      </c>
    </row>
    <row r="27" spans="1:5">
      <c r="A27" s="50">
        <f t="shared" si="4"/>
        <v>45127</v>
      </c>
      <c r="B27" s="56">
        <f t="shared" si="1"/>
        <v>1</v>
      </c>
      <c r="C27" s="56">
        <v>0</v>
      </c>
      <c r="D27" s="57">
        <v>2867.58</v>
      </c>
      <c r="E27" s="58">
        <v>2698.41</v>
      </c>
    </row>
    <row r="28" spans="1:5">
      <c r="A28" s="50">
        <f t="shared" si="4"/>
        <v>45128</v>
      </c>
      <c r="B28" s="56">
        <f t="shared" si="1"/>
        <v>1</v>
      </c>
      <c r="C28" s="56">
        <v>0</v>
      </c>
      <c r="D28" s="57">
        <v>7545.3</v>
      </c>
      <c r="E28" s="58">
        <v>5701.75</v>
      </c>
    </row>
    <row r="29" spans="1:5">
      <c r="A29" s="50">
        <f t="shared" si="4"/>
        <v>45129</v>
      </c>
      <c r="B29" s="56">
        <f t="shared" si="1"/>
        <v>1</v>
      </c>
      <c r="C29" s="56">
        <v>0</v>
      </c>
      <c r="D29" s="57">
        <v>15243.21</v>
      </c>
      <c r="E29" s="58">
        <v>12415.6</v>
      </c>
    </row>
    <row r="30" spans="1:5">
      <c r="A30" s="50">
        <f t="shared" si="4"/>
        <v>45130</v>
      </c>
      <c r="B30" s="56">
        <f t="shared" si="1"/>
        <v>1</v>
      </c>
      <c r="C30" s="56">
        <v>0</v>
      </c>
      <c r="D30" s="57">
        <v>969.14</v>
      </c>
      <c r="E30" s="58">
        <v>756.54</v>
      </c>
    </row>
    <row r="31" spans="1:5">
      <c r="A31" s="50">
        <f t="shared" si="4"/>
        <v>45131</v>
      </c>
      <c r="B31" s="56">
        <f t="shared" si="1"/>
        <v>1</v>
      </c>
      <c r="C31" s="56">
        <v>0</v>
      </c>
      <c r="D31" s="57">
        <v>2554.23</v>
      </c>
      <c r="E31" s="58">
        <v>2011.7</v>
      </c>
    </row>
    <row r="32" spans="1:5">
      <c r="A32" s="50">
        <f t="shared" si="4"/>
        <v>45132</v>
      </c>
      <c r="B32" s="56">
        <f t="shared" si="1"/>
        <v>1</v>
      </c>
      <c r="C32" s="56">
        <v>0</v>
      </c>
      <c r="D32" s="57">
        <v>2241.58</v>
      </c>
      <c r="E32" s="58">
        <v>1805.33</v>
      </c>
    </row>
    <row r="33" spans="1:5">
      <c r="A33" s="50">
        <f t="shared" si="4"/>
        <v>45133</v>
      </c>
      <c r="B33" s="56">
        <f t="shared" si="1"/>
        <v>1</v>
      </c>
      <c r="C33" s="56">
        <v>0</v>
      </c>
      <c r="D33" s="57">
        <v>2501.23</v>
      </c>
      <c r="E33" s="58">
        <v>1935.97</v>
      </c>
    </row>
    <row r="34" spans="1:5">
      <c r="A34" s="50">
        <f t="shared" si="4"/>
        <v>45134</v>
      </c>
      <c r="B34" s="56">
        <f t="shared" si="1"/>
        <v>1</v>
      </c>
      <c r="C34" s="56">
        <v>0</v>
      </c>
      <c r="D34" s="57">
        <v>2378.52</v>
      </c>
      <c r="E34" s="58">
        <v>1969.13</v>
      </c>
    </row>
    <row r="35" spans="1:5">
      <c r="A35" s="50">
        <f t="shared" si="4"/>
        <v>45135</v>
      </c>
      <c r="B35" s="56">
        <f t="shared" si="1"/>
        <v>1</v>
      </c>
      <c r="C35" s="56">
        <v>0</v>
      </c>
      <c r="D35" s="57">
        <v>1936.48</v>
      </c>
      <c r="E35" s="58">
        <v>1798.26</v>
      </c>
    </row>
    <row r="36" spans="1:5">
      <c r="A36" s="50">
        <f t="shared" si="4"/>
        <v>45136</v>
      </c>
      <c r="B36" s="56">
        <f t="shared" si="1"/>
        <v>1</v>
      </c>
      <c r="C36" s="56">
        <v>0</v>
      </c>
      <c r="D36" s="57">
        <v>1226.38</v>
      </c>
      <c r="E36" s="58">
        <v>1029.57</v>
      </c>
    </row>
    <row r="37" s="39" customFormat="1" spans="1:5">
      <c r="A37" s="59">
        <f t="shared" si="4"/>
        <v>45137</v>
      </c>
      <c r="B37" s="60">
        <f t="shared" si="1"/>
        <v>1</v>
      </c>
      <c r="C37" s="60">
        <v>0</v>
      </c>
      <c r="D37" s="57">
        <v>1339.71</v>
      </c>
      <c r="E37" s="58">
        <v>1047.26</v>
      </c>
    </row>
    <row r="38" spans="1:5">
      <c r="A38" s="50">
        <f t="shared" si="4"/>
        <v>45138</v>
      </c>
      <c r="B38" s="56">
        <f t="shared" si="1"/>
        <v>1</v>
      </c>
      <c r="C38" s="56">
        <v>0</v>
      </c>
      <c r="D38" s="57">
        <v>2223.14</v>
      </c>
      <c r="E38" s="58">
        <v>1799.71</v>
      </c>
    </row>
    <row r="39" spans="1:5">
      <c r="A39" s="50">
        <f t="shared" si="4"/>
        <v>45139</v>
      </c>
      <c r="B39" s="56">
        <f t="shared" si="1"/>
        <v>1</v>
      </c>
      <c r="C39" s="56">
        <v>0</v>
      </c>
      <c r="D39" s="57">
        <v>2147.39</v>
      </c>
      <c r="E39" s="58">
        <v>1939.82</v>
      </c>
    </row>
    <row r="40" spans="1:5">
      <c r="A40" s="50">
        <f t="shared" si="4"/>
        <v>45140</v>
      </c>
      <c r="B40" s="56">
        <f t="shared" si="1"/>
        <v>1</v>
      </c>
      <c r="C40" s="56">
        <v>0</v>
      </c>
      <c r="D40" s="57">
        <v>1985.37</v>
      </c>
      <c r="E40" s="58">
        <v>1687.99</v>
      </c>
    </row>
    <row r="41" spans="1:5">
      <c r="A41" s="50">
        <f t="shared" si="4"/>
        <v>45141</v>
      </c>
      <c r="B41" s="56">
        <f t="shared" ref="B41:B71" si="5">IF(C41="",NA(),1-C41)</f>
        <v>1</v>
      </c>
      <c r="C41" s="56">
        <v>0</v>
      </c>
      <c r="D41" s="57">
        <v>2548.93</v>
      </c>
      <c r="E41" s="58">
        <v>2061.34</v>
      </c>
    </row>
    <row r="42" spans="1:5">
      <c r="A42" s="50">
        <f t="shared" si="4"/>
        <v>45142</v>
      </c>
      <c r="B42" s="56">
        <f t="shared" si="5"/>
        <v>1</v>
      </c>
      <c r="C42" s="56">
        <v>0</v>
      </c>
      <c r="D42" s="57">
        <v>2569.47</v>
      </c>
      <c r="E42" s="58">
        <v>2047.81</v>
      </c>
    </row>
    <row r="43" spans="1:5">
      <c r="A43" s="50">
        <f t="shared" ref="A43:A73" si="6">A42+1</f>
        <v>45143</v>
      </c>
      <c r="B43" s="56">
        <f t="shared" si="5"/>
        <v>1</v>
      </c>
      <c r="C43" s="56">
        <v>0</v>
      </c>
      <c r="D43" s="57">
        <v>2398.65</v>
      </c>
      <c r="E43" s="58">
        <v>1992.62</v>
      </c>
    </row>
    <row r="44" spans="1:5">
      <c r="A44" s="50">
        <f t="shared" si="6"/>
        <v>45144</v>
      </c>
      <c r="B44" s="56">
        <f t="shared" si="5"/>
        <v>1</v>
      </c>
      <c r="C44" s="56">
        <v>0</v>
      </c>
      <c r="D44" s="57">
        <v>1878.62</v>
      </c>
      <c r="E44" s="58">
        <v>1368.13</v>
      </c>
    </row>
    <row r="45" spans="1:5">
      <c r="A45" s="50">
        <f t="shared" si="6"/>
        <v>45145</v>
      </c>
      <c r="B45" s="56">
        <f t="shared" si="5"/>
        <v>1</v>
      </c>
      <c r="C45" s="56">
        <v>0</v>
      </c>
      <c r="D45" s="57">
        <v>2012.48</v>
      </c>
      <c r="E45" s="58">
        <v>1899.58</v>
      </c>
    </row>
    <row r="46" spans="1:5">
      <c r="A46" s="50">
        <f t="shared" si="6"/>
        <v>45146</v>
      </c>
      <c r="B46" s="56">
        <f t="shared" si="5"/>
        <v>1</v>
      </c>
      <c r="C46" s="56">
        <v>0</v>
      </c>
      <c r="D46" s="57">
        <v>3147.69</v>
      </c>
      <c r="E46" s="58">
        <v>2757.38</v>
      </c>
    </row>
    <row r="47" spans="1:5">
      <c r="A47" s="50">
        <f t="shared" si="6"/>
        <v>45147</v>
      </c>
      <c r="B47" s="56">
        <f t="shared" si="5"/>
        <v>1</v>
      </c>
      <c r="C47" s="56">
        <v>0</v>
      </c>
      <c r="D47" s="57">
        <v>3054.9</v>
      </c>
      <c r="E47" s="58">
        <v>2698.94</v>
      </c>
    </row>
    <row r="48" spans="1:5">
      <c r="A48" s="50">
        <f t="shared" si="6"/>
        <v>45148</v>
      </c>
      <c r="B48" s="56">
        <f t="shared" si="5"/>
        <v>1</v>
      </c>
      <c r="C48" s="56">
        <v>0</v>
      </c>
      <c r="D48" s="57">
        <v>1967.23</v>
      </c>
      <c r="E48" s="58">
        <v>1520.84</v>
      </c>
    </row>
    <row r="49" spans="1:5">
      <c r="A49" s="50">
        <f t="shared" si="6"/>
        <v>45149</v>
      </c>
      <c r="B49" s="56">
        <f t="shared" si="5"/>
        <v>1</v>
      </c>
      <c r="C49" s="56">
        <v>0</v>
      </c>
      <c r="D49" s="57">
        <v>2763.14</v>
      </c>
      <c r="E49" s="58">
        <v>2217.53</v>
      </c>
    </row>
    <row r="50" spans="1:5">
      <c r="A50" s="50">
        <f t="shared" si="6"/>
        <v>45150</v>
      </c>
      <c r="B50" s="56">
        <f t="shared" si="5"/>
        <v>1</v>
      </c>
      <c r="C50" s="56">
        <v>0</v>
      </c>
      <c r="D50" s="57">
        <v>1678.33</v>
      </c>
      <c r="E50" s="58">
        <v>1150.47</v>
      </c>
    </row>
    <row r="51" spans="1:5">
      <c r="A51" s="50">
        <f t="shared" si="6"/>
        <v>45151</v>
      </c>
      <c r="B51" s="56">
        <f t="shared" si="5"/>
        <v>1</v>
      </c>
      <c r="C51" s="56">
        <v>0</v>
      </c>
      <c r="D51" s="57">
        <v>1515.78</v>
      </c>
      <c r="E51" s="58">
        <v>1101.84</v>
      </c>
    </row>
    <row r="52" spans="1:5">
      <c r="A52" s="50">
        <f t="shared" si="6"/>
        <v>45152</v>
      </c>
      <c r="B52" s="56">
        <f t="shared" si="5"/>
        <v>1</v>
      </c>
      <c r="C52" s="56">
        <v>0</v>
      </c>
      <c r="D52" s="57">
        <v>2561.27</v>
      </c>
      <c r="E52" s="58">
        <v>2137.64</v>
      </c>
    </row>
    <row r="53" spans="1:5">
      <c r="A53" s="50">
        <f t="shared" si="6"/>
        <v>45153</v>
      </c>
      <c r="B53" s="56">
        <f t="shared" si="5"/>
        <v>1</v>
      </c>
      <c r="C53" s="56">
        <v>0</v>
      </c>
      <c r="D53" s="57">
        <v>2578.36</v>
      </c>
      <c r="E53" s="58">
        <v>2321.56</v>
      </c>
    </row>
    <row r="54" spans="1:5">
      <c r="A54" s="50">
        <f t="shared" si="6"/>
        <v>45154</v>
      </c>
      <c r="B54" s="56">
        <f t="shared" si="5"/>
        <v>1</v>
      </c>
      <c r="C54" s="56">
        <v>0</v>
      </c>
      <c r="D54" s="57">
        <v>2785.36</v>
      </c>
      <c r="E54" s="58">
        <v>2191.96</v>
      </c>
    </row>
    <row r="55" spans="1:5">
      <c r="A55" s="50">
        <f t="shared" si="6"/>
        <v>45155</v>
      </c>
      <c r="B55" s="56">
        <f t="shared" si="5"/>
        <v>1</v>
      </c>
      <c r="C55" s="56">
        <v>0</v>
      </c>
      <c r="D55" s="57">
        <v>2324.73</v>
      </c>
      <c r="E55" s="58">
        <v>1612.55</v>
      </c>
    </row>
    <row r="56" spans="1:5">
      <c r="A56" s="50">
        <f t="shared" si="6"/>
        <v>45156</v>
      </c>
      <c r="B56" s="56">
        <f t="shared" si="5"/>
        <v>1</v>
      </c>
      <c r="C56" s="56">
        <v>0</v>
      </c>
      <c r="D56" s="57">
        <v>2245.67</v>
      </c>
      <c r="E56" s="58">
        <v>1850.79</v>
      </c>
    </row>
    <row r="57" spans="1:5">
      <c r="A57" s="50">
        <f t="shared" si="6"/>
        <v>45157</v>
      </c>
      <c r="B57" s="56">
        <f t="shared" si="5"/>
        <v>1</v>
      </c>
      <c r="C57" s="56">
        <v>0</v>
      </c>
      <c r="D57" s="57">
        <v>1228.3</v>
      </c>
      <c r="E57" s="58">
        <v>1173.26</v>
      </c>
    </row>
    <row r="58" spans="1:5">
      <c r="A58" s="50">
        <f t="shared" si="6"/>
        <v>45158</v>
      </c>
      <c r="B58" s="56">
        <f t="shared" si="5"/>
        <v>1</v>
      </c>
      <c r="C58" s="56">
        <v>0</v>
      </c>
      <c r="D58" s="57">
        <v>1154.25</v>
      </c>
      <c r="E58" s="58">
        <v>949.55</v>
      </c>
    </row>
    <row r="59" spans="1:5">
      <c r="A59" s="50">
        <f t="shared" si="6"/>
        <v>45159</v>
      </c>
      <c r="B59" s="56">
        <f t="shared" si="5"/>
        <v>1</v>
      </c>
      <c r="C59" s="56">
        <v>0</v>
      </c>
      <c r="D59" s="57">
        <v>2574.16</v>
      </c>
      <c r="E59" s="58">
        <v>1674.53</v>
      </c>
    </row>
    <row r="60" spans="1:5">
      <c r="A60" s="50">
        <f t="shared" si="6"/>
        <v>45160</v>
      </c>
      <c r="B60" s="56">
        <f t="shared" si="5"/>
        <v>1</v>
      </c>
      <c r="C60" s="56">
        <v>0</v>
      </c>
      <c r="D60" s="57">
        <v>2978.61</v>
      </c>
      <c r="E60" s="58">
        <v>2395.48</v>
      </c>
    </row>
    <row r="61" spans="1:5">
      <c r="A61" s="50">
        <f t="shared" si="6"/>
        <v>45161</v>
      </c>
      <c r="B61" s="56">
        <f t="shared" si="5"/>
        <v>1</v>
      </c>
      <c r="C61" s="56">
        <v>0</v>
      </c>
      <c r="D61" s="57">
        <v>1956.37</v>
      </c>
      <c r="E61" s="58">
        <v>1680.62</v>
      </c>
    </row>
    <row r="62" spans="1:5">
      <c r="A62" s="50">
        <f t="shared" si="6"/>
        <v>45162</v>
      </c>
      <c r="B62" s="56">
        <f t="shared" si="5"/>
        <v>1</v>
      </c>
      <c r="C62" s="56">
        <v>0</v>
      </c>
      <c r="D62" s="57">
        <v>2132.17</v>
      </c>
      <c r="E62" s="58">
        <v>1835.64</v>
      </c>
    </row>
    <row r="63" spans="1:5">
      <c r="A63" s="50">
        <f t="shared" si="6"/>
        <v>45163</v>
      </c>
      <c r="B63" s="56">
        <f t="shared" si="5"/>
        <v>1</v>
      </c>
      <c r="C63" s="56">
        <v>0</v>
      </c>
      <c r="D63" s="57">
        <v>2378.56</v>
      </c>
      <c r="E63" s="58">
        <v>1866.02</v>
      </c>
    </row>
    <row r="64" spans="1:5">
      <c r="A64" s="50">
        <f t="shared" si="6"/>
        <v>45164</v>
      </c>
      <c r="B64" s="56">
        <f t="shared" si="5"/>
        <v>1</v>
      </c>
      <c r="C64" s="56">
        <v>0</v>
      </c>
      <c r="D64" s="57">
        <v>2735.17</v>
      </c>
      <c r="E64" s="58">
        <v>2311.28</v>
      </c>
    </row>
    <row r="65" spans="1:5">
      <c r="A65" s="50">
        <f t="shared" si="6"/>
        <v>45165</v>
      </c>
      <c r="B65" s="56">
        <f t="shared" si="5"/>
        <v>1</v>
      </c>
      <c r="C65" s="56">
        <v>0</v>
      </c>
      <c r="D65" s="57">
        <v>1596.43</v>
      </c>
      <c r="E65" s="58">
        <v>1197.89</v>
      </c>
    </row>
    <row r="66" spans="1:5">
      <c r="A66" s="50">
        <f t="shared" si="6"/>
        <v>45166</v>
      </c>
      <c r="B66" s="56">
        <f t="shared" si="5"/>
        <v>1</v>
      </c>
      <c r="C66" s="56">
        <v>0</v>
      </c>
      <c r="D66" s="57">
        <v>2078.26</v>
      </c>
      <c r="E66" s="58">
        <v>1724.64</v>
      </c>
    </row>
    <row r="67" spans="1:5">
      <c r="A67" s="50">
        <f t="shared" si="6"/>
        <v>45167</v>
      </c>
      <c r="B67" s="56">
        <f t="shared" si="5"/>
        <v>1</v>
      </c>
      <c r="C67" s="56">
        <v>0</v>
      </c>
      <c r="D67" s="57">
        <v>2263.17</v>
      </c>
      <c r="E67" s="58">
        <v>1831.53</v>
      </c>
    </row>
    <row r="68" s="39" customFormat="1" spans="1:5">
      <c r="A68" s="59">
        <f t="shared" si="6"/>
        <v>45168</v>
      </c>
      <c r="B68" s="60">
        <f t="shared" si="5"/>
        <v>1</v>
      </c>
      <c r="C68" s="60">
        <v>0</v>
      </c>
      <c r="D68" s="57">
        <v>2158.64</v>
      </c>
      <c r="E68" s="58">
        <v>1780.35</v>
      </c>
    </row>
    <row r="69" spans="1:5">
      <c r="A69" s="50">
        <f t="shared" si="6"/>
        <v>45169</v>
      </c>
      <c r="B69" s="56">
        <f t="shared" si="5"/>
        <v>1</v>
      </c>
      <c r="C69" s="56">
        <v>0</v>
      </c>
      <c r="D69" s="57">
        <v>2345.18</v>
      </c>
      <c r="E69" s="58">
        <v>2233.89</v>
      </c>
    </row>
    <row r="70" spans="1:5">
      <c r="A70" s="50">
        <f t="shared" si="6"/>
        <v>45170</v>
      </c>
      <c r="B70" s="56">
        <f t="shared" si="5"/>
        <v>1</v>
      </c>
      <c r="C70" s="56">
        <v>0</v>
      </c>
      <c r="D70" s="57">
        <v>2598.34</v>
      </c>
      <c r="E70" s="58">
        <v>2339.31</v>
      </c>
    </row>
    <row r="71" spans="1:5">
      <c r="A71" s="50">
        <f t="shared" si="6"/>
        <v>45171</v>
      </c>
      <c r="B71" s="56">
        <f t="shared" si="5"/>
        <v>1</v>
      </c>
      <c r="C71" s="56">
        <v>0</v>
      </c>
      <c r="D71" s="57">
        <v>1436.73</v>
      </c>
      <c r="E71" s="58">
        <v>1077.76</v>
      </c>
    </row>
    <row r="72" spans="1:5">
      <c r="A72" s="50">
        <f t="shared" si="6"/>
        <v>45172</v>
      </c>
      <c r="B72" s="56">
        <f t="shared" ref="B72" si="7">IF(C72="",NA(),1-C72)</f>
        <v>1</v>
      </c>
      <c r="C72" s="56">
        <v>0</v>
      </c>
      <c r="D72" s="57">
        <v>1547.56</v>
      </c>
      <c r="E72" s="58">
        <v>1295.97</v>
      </c>
    </row>
    <row r="73" spans="1:5">
      <c r="A73" s="50">
        <f t="shared" si="6"/>
        <v>45173</v>
      </c>
      <c r="B73" s="56">
        <f t="shared" ref="B73:B99" si="8">IF(C73="",NA(),1-C73)</f>
        <v>1</v>
      </c>
      <c r="C73" s="56">
        <v>0</v>
      </c>
      <c r="D73" s="57">
        <v>3347.51</v>
      </c>
      <c r="E73" s="58">
        <v>2894.31</v>
      </c>
    </row>
    <row r="74" spans="1:5">
      <c r="A74" s="50">
        <f t="shared" ref="A74:A79" si="9">A73+1</f>
        <v>45174</v>
      </c>
      <c r="B74" s="56">
        <f t="shared" si="8"/>
        <v>1</v>
      </c>
      <c r="C74" s="56">
        <v>0</v>
      </c>
      <c r="D74" s="57">
        <v>2531.47</v>
      </c>
      <c r="E74" s="58">
        <v>2135.03</v>
      </c>
    </row>
    <row r="75" spans="1:5">
      <c r="A75" s="50">
        <f t="shared" si="9"/>
        <v>45175</v>
      </c>
      <c r="B75" s="56">
        <f t="shared" si="8"/>
        <v>1</v>
      </c>
      <c r="C75" s="56">
        <v>0</v>
      </c>
      <c r="D75" s="57">
        <v>2012.34</v>
      </c>
      <c r="E75" s="58">
        <v>1754.41</v>
      </c>
    </row>
    <row r="76" spans="1:5">
      <c r="A76" s="50">
        <f t="shared" si="9"/>
        <v>45176</v>
      </c>
      <c r="B76" s="56">
        <f t="shared" si="8"/>
        <v>1</v>
      </c>
      <c r="C76" s="56">
        <v>0</v>
      </c>
      <c r="D76" s="57">
        <v>2298.48</v>
      </c>
      <c r="E76" s="58">
        <v>1896.23</v>
      </c>
    </row>
    <row r="77" spans="1:5">
      <c r="A77" s="50">
        <f t="shared" si="9"/>
        <v>45177</v>
      </c>
      <c r="B77" s="56">
        <f t="shared" si="8"/>
        <v>1</v>
      </c>
      <c r="C77" s="56">
        <v>0</v>
      </c>
      <c r="D77" s="57">
        <v>2045.68</v>
      </c>
      <c r="E77" s="58">
        <v>1653.57</v>
      </c>
    </row>
    <row r="78" spans="1:5">
      <c r="A78" s="50">
        <f t="shared" si="9"/>
        <v>45178</v>
      </c>
      <c r="B78" s="56">
        <f t="shared" si="8"/>
        <v>1</v>
      </c>
      <c r="C78" s="56">
        <v>0</v>
      </c>
      <c r="D78" s="57">
        <v>1254.31</v>
      </c>
      <c r="E78" s="58">
        <v>879.5</v>
      </c>
    </row>
    <row r="79" spans="1:5">
      <c r="A79" s="50">
        <f t="shared" si="9"/>
        <v>45179</v>
      </c>
      <c r="B79" s="56">
        <f t="shared" si="8"/>
        <v>1</v>
      </c>
      <c r="C79" s="56">
        <v>0</v>
      </c>
      <c r="D79" s="57">
        <v>1409.47</v>
      </c>
      <c r="E79" s="58">
        <v>1190.26</v>
      </c>
    </row>
    <row r="80" spans="1:5">
      <c r="A80" s="50">
        <f t="shared" ref="A80" si="10">A79+1</f>
        <v>45180</v>
      </c>
      <c r="B80" s="56">
        <f t="shared" si="8"/>
        <v>1</v>
      </c>
      <c r="C80" s="56">
        <v>0</v>
      </c>
      <c r="D80" s="57">
        <v>2356.12</v>
      </c>
      <c r="E80" s="58">
        <v>1558.42</v>
      </c>
    </row>
    <row r="81" spans="1:5">
      <c r="A81" s="50">
        <f t="shared" ref="A81:A88" si="11">A80+1</f>
        <v>45181</v>
      </c>
      <c r="B81" s="56">
        <f t="shared" si="8"/>
        <v>1</v>
      </c>
      <c r="C81" s="56">
        <v>0</v>
      </c>
      <c r="D81" s="57">
        <v>2598.17</v>
      </c>
      <c r="E81" s="58">
        <v>1782.47</v>
      </c>
    </row>
    <row r="82" spans="1:5">
      <c r="A82" s="50">
        <f t="shared" si="11"/>
        <v>45182</v>
      </c>
      <c r="B82" s="56">
        <f t="shared" si="8"/>
        <v>1</v>
      </c>
      <c r="C82" s="56">
        <v>0</v>
      </c>
      <c r="D82" s="57">
        <v>2612.3</v>
      </c>
      <c r="E82" s="58">
        <v>2354.84</v>
      </c>
    </row>
    <row r="83" spans="1:5">
      <c r="A83" s="50">
        <f t="shared" si="11"/>
        <v>45183</v>
      </c>
      <c r="B83" s="56">
        <f t="shared" si="8"/>
        <v>1</v>
      </c>
      <c r="C83" s="56">
        <v>0</v>
      </c>
      <c r="D83" s="57">
        <v>2014.26</v>
      </c>
      <c r="E83" s="58">
        <v>1876.43</v>
      </c>
    </row>
    <row r="84" spans="1:5">
      <c r="A84" s="50">
        <f t="shared" si="11"/>
        <v>45184</v>
      </c>
      <c r="B84" s="56">
        <f t="shared" si="8"/>
        <v>1</v>
      </c>
      <c r="C84" s="56">
        <v>0</v>
      </c>
      <c r="D84" s="57">
        <v>3387.26</v>
      </c>
      <c r="E84" s="58">
        <v>3033.89</v>
      </c>
    </row>
    <row r="85" spans="1:5">
      <c r="A85" s="50">
        <f t="shared" si="11"/>
        <v>45185</v>
      </c>
      <c r="B85" s="56">
        <f t="shared" si="8"/>
        <v>1</v>
      </c>
      <c r="C85" s="56">
        <v>0</v>
      </c>
      <c r="D85" s="57">
        <v>1563.95</v>
      </c>
      <c r="E85" s="58">
        <v>1214.31</v>
      </c>
    </row>
    <row r="86" spans="1:5">
      <c r="A86" s="50">
        <f t="shared" si="11"/>
        <v>45186</v>
      </c>
      <c r="B86" s="56">
        <f t="shared" si="8"/>
        <v>1</v>
      </c>
      <c r="C86" s="56">
        <v>0</v>
      </c>
      <c r="D86" s="57">
        <v>965.36</v>
      </c>
      <c r="E86" s="58">
        <v>874.73</v>
      </c>
    </row>
    <row r="87" spans="1:5">
      <c r="A87" s="50">
        <f t="shared" si="11"/>
        <v>45187</v>
      </c>
      <c r="B87" s="56">
        <f t="shared" si="8"/>
        <v>1</v>
      </c>
      <c r="C87" s="56">
        <v>0</v>
      </c>
      <c r="D87" s="57">
        <v>2632.12</v>
      </c>
      <c r="E87" s="58">
        <v>2341.72</v>
      </c>
    </row>
    <row r="88" spans="1:5">
      <c r="A88" s="50">
        <f t="shared" si="11"/>
        <v>45188</v>
      </c>
      <c r="B88" s="56">
        <f t="shared" si="8"/>
        <v>1</v>
      </c>
      <c r="C88" s="56">
        <v>0</v>
      </c>
      <c r="D88" s="57">
        <v>2241.85</v>
      </c>
      <c r="E88" s="58">
        <v>1776.49</v>
      </c>
    </row>
    <row r="89" spans="1:5">
      <c r="A89" s="50">
        <f t="shared" ref="A89" si="12">A88+1</f>
        <v>45189</v>
      </c>
      <c r="B89" s="56">
        <f t="shared" si="8"/>
        <v>1</v>
      </c>
      <c r="C89" s="56">
        <v>0</v>
      </c>
      <c r="D89" s="57">
        <v>2343.19</v>
      </c>
      <c r="E89" s="58">
        <v>2063.03</v>
      </c>
    </row>
    <row r="90" spans="1:5">
      <c r="A90" s="50">
        <f t="shared" ref="A90:A99" si="13">A89+1</f>
        <v>45190</v>
      </c>
      <c r="B90" s="56">
        <f t="shared" si="8"/>
        <v>1</v>
      </c>
      <c r="C90" s="56">
        <v>0</v>
      </c>
      <c r="D90" s="57">
        <v>2883.24</v>
      </c>
      <c r="E90" s="58">
        <v>2587.31</v>
      </c>
    </row>
    <row r="91" spans="1:5">
      <c r="A91" s="50">
        <f t="shared" si="13"/>
        <v>45191</v>
      </c>
      <c r="B91" s="56">
        <f t="shared" si="8"/>
        <v>1</v>
      </c>
      <c r="C91" s="56">
        <v>0</v>
      </c>
      <c r="D91" s="57">
        <v>2336.52</v>
      </c>
      <c r="E91" s="58">
        <v>2195.7</v>
      </c>
    </row>
    <row r="92" spans="1:5">
      <c r="A92" s="50">
        <f t="shared" si="13"/>
        <v>45192</v>
      </c>
      <c r="B92" s="56">
        <f t="shared" si="8"/>
        <v>1</v>
      </c>
      <c r="C92" s="56">
        <v>0</v>
      </c>
      <c r="D92" s="57">
        <v>1569.34</v>
      </c>
      <c r="E92" s="58">
        <v>1168.78</v>
      </c>
    </row>
    <row r="93" spans="1:5">
      <c r="A93" s="50">
        <f t="shared" si="13"/>
        <v>45193</v>
      </c>
      <c r="B93" s="56">
        <f t="shared" si="8"/>
        <v>1</v>
      </c>
      <c r="C93" s="56">
        <v>0</v>
      </c>
      <c r="D93" s="57">
        <v>1148.63</v>
      </c>
      <c r="E93" s="58">
        <v>926.31</v>
      </c>
    </row>
    <row r="94" spans="1:5">
      <c r="A94" s="50">
        <f t="shared" si="13"/>
        <v>45194</v>
      </c>
      <c r="B94" s="56">
        <f t="shared" si="8"/>
        <v>1</v>
      </c>
      <c r="C94" s="56">
        <v>0</v>
      </c>
      <c r="D94" s="57">
        <v>2785.43</v>
      </c>
      <c r="E94" s="58">
        <v>2506.22</v>
      </c>
    </row>
    <row r="95" spans="1:5">
      <c r="A95" s="50">
        <f t="shared" si="13"/>
        <v>45195</v>
      </c>
      <c r="B95" s="56">
        <f t="shared" si="8"/>
        <v>1</v>
      </c>
      <c r="C95" s="56">
        <v>0</v>
      </c>
      <c r="D95" s="57">
        <v>2354.85</v>
      </c>
      <c r="E95" s="58">
        <v>2080.15</v>
      </c>
    </row>
    <row r="96" spans="1:5">
      <c r="A96" s="50">
        <f t="shared" si="13"/>
        <v>45196</v>
      </c>
      <c r="B96" s="56">
        <f t="shared" si="8"/>
        <v>1</v>
      </c>
      <c r="C96" s="56">
        <v>0</v>
      </c>
      <c r="D96" s="57">
        <v>2569.37</v>
      </c>
      <c r="E96" s="62">
        <v>1806.44</v>
      </c>
    </row>
    <row r="97" spans="1:5">
      <c r="A97" s="50">
        <f t="shared" si="13"/>
        <v>45197</v>
      </c>
      <c r="B97" s="56">
        <f t="shared" si="8"/>
        <v>1</v>
      </c>
      <c r="C97" s="56">
        <v>0</v>
      </c>
      <c r="D97" s="57">
        <v>2653.29</v>
      </c>
      <c r="E97" s="62">
        <v>2488.5</v>
      </c>
    </row>
    <row r="98" spans="1:5">
      <c r="A98" s="50">
        <f t="shared" si="13"/>
        <v>45198</v>
      </c>
      <c r="B98" s="56">
        <f t="shared" si="8"/>
        <v>1</v>
      </c>
      <c r="C98" s="56">
        <v>0</v>
      </c>
      <c r="D98" s="57">
        <v>2341.52</v>
      </c>
      <c r="E98" s="62">
        <v>1835.37</v>
      </c>
    </row>
    <row r="99" spans="1:5">
      <c r="A99" s="50">
        <f t="shared" si="13"/>
        <v>45199</v>
      </c>
      <c r="B99" s="56">
        <f t="shared" si="8"/>
        <v>1</v>
      </c>
      <c r="C99" s="56">
        <v>0</v>
      </c>
      <c r="D99" s="57">
        <v>1685.31</v>
      </c>
      <c r="E99" s="57">
        <v>1165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0.0685379257816253</v>
      </c>
      <c r="G4" s="19">
        <f ca="1">RAND()</f>
        <v>0.417520460935883</v>
      </c>
      <c r="H4" s="19">
        <f ca="1">RAND()*(1-G4)</f>
        <v>0.513941613282492</v>
      </c>
      <c r="I4" s="27">
        <f ca="1">INT(RAND()*1000)</f>
        <v>712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0.988737970841431</v>
      </c>
      <c r="H4" s="11" t="str">
        <f ca="1">IF(G4&gt;=$H$1,"Y","N")</f>
        <v>Y</v>
      </c>
      <c r="I4" s="11">
        <f ca="1">RAND()*(0.02)</f>
        <v>0.00953899493835221</v>
      </c>
      <c r="J4" s="11" t="str">
        <f ca="1">IF(I4&lt;=$J$1,"Y","N")</f>
        <v>Y</v>
      </c>
      <c r="K4" s="11">
        <f ca="1">RAND()*(0.002)</f>
        <v>0.00172303422021651</v>
      </c>
      <c r="L4" s="11" t="str">
        <f ca="1">IF(K4&lt;=$L$1,"Y","N")</f>
        <v>Y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0.984277488406045</v>
      </c>
      <c r="H5" s="11" t="str">
        <f ca="1" t="shared" ref="H5" si="1">IF(G5&gt;=$H$1,"Y","N")</f>
        <v>Y</v>
      </c>
      <c r="I5" s="11">
        <f ca="1" t="shared" ref="I5" si="2">RAND()*(0.02)</f>
        <v>0.0148583059855246</v>
      </c>
      <c r="J5" s="11" t="str">
        <f ca="1" t="shared" ref="J5" si="3">IF(I5&lt;=$J$1,"Y","N")</f>
        <v>Y</v>
      </c>
      <c r="K5" s="11">
        <f ca="1" t="shared" ref="K5" si="4">RAND()*(0.002)</f>
        <v>0.000864205608430464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0.997607058569384</v>
      </c>
      <c r="H6" s="11" t="str">
        <f ca="1" t="shared" ref="H6" si="7">IF(G6&gt;=$H$1,"Y","N")</f>
        <v>Y</v>
      </c>
      <c r="I6" s="11">
        <f ca="1" t="shared" ref="I6" si="8">RAND()*(0.02)</f>
        <v>0.00226767355026816</v>
      </c>
      <c r="J6" s="11" t="str">
        <f ca="1" t="shared" ref="J6" si="9">IF(I6&lt;=$J$1,"Y","N")</f>
        <v>Y</v>
      </c>
      <c r="K6" s="11">
        <f ca="1" t="shared" ref="K6" si="10">RAND()*(0.002)</f>
        <v>0.000125267880347419</v>
      </c>
      <c r="L6" s="11" t="str">
        <f ca="1" t="shared" ref="L6" si="11">IF(K6&lt;=$L$1,"Y","N")</f>
        <v>Y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0.985279441579319</v>
      </c>
      <c r="H7" s="11" t="str">
        <f ca="1" t="shared" ref="H7:H37" si="13">IF(G7&gt;=$H$1,"Y","N")</f>
        <v>Y</v>
      </c>
      <c r="I7" s="11">
        <f ca="1" t="shared" ref="I7:I37" si="14">RAND()*(0.02)</f>
        <v>0.0141447761379279</v>
      </c>
      <c r="J7" s="11" t="str">
        <f ca="1" t="shared" ref="J7:J37" si="15">IF(I7&lt;=$J$1,"Y","N")</f>
        <v>Y</v>
      </c>
      <c r="K7" s="11">
        <f ca="1" t="shared" ref="K7:K37" si="16">RAND()*(0.002)</f>
        <v>0.000575782282753477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 t="shared" si="12"/>
        <v>0.987005012260456</v>
      </c>
      <c r="H8" s="11" t="str">
        <f ca="1" t="shared" si="13"/>
        <v>Y</v>
      </c>
      <c r="I8" s="11">
        <f ca="1" t="shared" si="14"/>
        <v>0.0126547191818562</v>
      </c>
      <c r="J8" s="11" t="str">
        <f ca="1" t="shared" si="15"/>
        <v>Y</v>
      </c>
      <c r="K8" s="11">
        <f ca="1" t="shared" si="16"/>
        <v>0.000340268557687762</v>
      </c>
      <c r="L8" s="11" t="str">
        <f ca="1" t="shared" si="17"/>
        <v>Y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 t="shared" si="12"/>
        <v>0.985087585551217</v>
      </c>
      <c r="H9" s="11" t="str">
        <f ca="1" t="shared" si="13"/>
        <v>Y</v>
      </c>
      <c r="I9" s="11">
        <f ca="1" t="shared" si="14"/>
        <v>0.0136406896808845</v>
      </c>
      <c r="J9" s="11" t="str">
        <f ca="1" t="shared" si="15"/>
        <v>Y</v>
      </c>
      <c r="K9" s="11">
        <f ca="1" t="shared" si="16"/>
        <v>0.00127172476789884</v>
      </c>
      <c r="L9" s="11" t="str">
        <f ca="1" t="shared" si="17"/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 t="shared" si="12"/>
        <v>0.985348406546119</v>
      </c>
      <c r="H10" s="11" t="str">
        <f ca="1" t="shared" si="13"/>
        <v>Y</v>
      </c>
      <c r="I10" s="11">
        <f ca="1" t="shared" si="14"/>
        <v>0.0138314463170218</v>
      </c>
      <c r="J10" s="11" t="str">
        <f ca="1" t="shared" si="15"/>
        <v>Y</v>
      </c>
      <c r="K10" s="11">
        <f ca="1" t="shared" si="16"/>
        <v>0.000820147136859433</v>
      </c>
      <c r="L10" s="11" t="str">
        <f ca="1" t="shared" si="17"/>
        <v>Y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 t="shared" si="12"/>
        <v>0.997679603827563</v>
      </c>
      <c r="H11" s="11" t="str">
        <f ca="1" t="shared" si="13"/>
        <v>Y</v>
      </c>
      <c r="I11" s="11">
        <f ca="1" t="shared" si="14"/>
        <v>0.00205917877905117</v>
      </c>
      <c r="J11" s="11" t="str">
        <f ca="1" t="shared" si="15"/>
        <v>Y</v>
      </c>
      <c r="K11" s="11">
        <f ca="1" t="shared" si="16"/>
        <v>0.000261217393385339</v>
      </c>
      <c r="L11" s="11" t="str">
        <f ca="1" t="shared" si="17"/>
        <v>Y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 t="shared" si="12"/>
        <v>0.980926579102913</v>
      </c>
      <c r="H12" s="11" t="str">
        <f ca="1" t="shared" si="13"/>
        <v>N</v>
      </c>
      <c r="I12" s="11">
        <f ca="1" t="shared" si="14"/>
        <v>0.0175754606917417</v>
      </c>
      <c r="J12" s="11" t="str">
        <f ca="1" t="shared" si="15"/>
        <v>N</v>
      </c>
      <c r="K12" s="11">
        <f ca="1" t="shared" si="16"/>
        <v>0.00149796020534551</v>
      </c>
      <c r="L12" s="11" t="str">
        <f ca="1" t="shared" si="17"/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 t="shared" si="12"/>
        <v>0.986905571214974</v>
      </c>
      <c r="H13" s="11" t="str">
        <f ca="1" t="shared" si="13"/>
        <v>Y</v>
      </c>
      <c r="I13" s="11">
        <f ca="1" t="shared" si="14"/>
        <v>0.0119088574303027</v>
      </c>
      <c r="J13" s="11" t="str">
        <f ca="1" t="shared" si="15"/>
        <v>Y</v>
      </c>
      <c r="K13" s="11">
        <f ca="1" t="shared" si="16"/>
        <v>0.00118557135472294</v>
      </c>
      <c r="L13" s="11" t="str">
        <f ca="1" t="shared" si="17"/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 t="shared" si="12"/>
        <v>0.984000803730497</v>
      </c>
      <c r="H14" s="11" t="str">
        <f ca="1" t="shared" si="13"/>
        <v>Y</v>
      </c>
      <c r="I14" s="11">
        <f ca="1" t="shared" si="14"/>
        <v>0.0147791533392805</v>
      </c>
      <c r="J14" s="11" t="str">
        <f ca="1" t="shared" si="15"/>
        <v>Y</v>
      </c>
      <c r="K14" s="11">
        <f ca="1" t="shared" si="16"/>
        <v>0.00122004293022207</v>
      </c>
      <c r="L14" s="11" t="str">
        <f ca="1" t="shared" si="17"/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 t="shared" si="12"/>
        <v>0.988564772602929</v>
      </c>
      <c r="H15" s="11" t="str">
        <f ca="1" t="shared" si="13"/>
        <v>Y</v>
      </c>
      <c r="I15" s="11">
        <f ca="1" t="shared" si="14"/>
        <v>0.00979074597903681</v>
      </c>
      <c r="J15" s="11" t="str">
        <f ca="1" t="shared" si="15"/>
        <v>Y</v>
      </c>
      <c r="K15" s="11">
        <f ca="1" t="shared" si="16"/>
        <v>0.00164448141803445</v>
      </c>
      <c r="L15" s="11" t="str">
        <f ca="1" t="shared" si="17"/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 t="shared" si="12"/>
        <v>0.985846838877467</v>
      </c>
      <c r="H16" s="11" t="str">
        <f ca="1" t="shared" si="13"/>
        <v>Y</v>
      </c>
      <c r="I16" s="11">
        <f ca="1" t="shared" si="14"/>
        <v>0.0123728022968217</v>
      </c>
      <c r="J16" s="11" t="str">
        <f ca="1" t="shared" si="15"/>
        <v>Y</v>
      </c>
      <c r="K16" s="11">
        <f ca="1" t="shared" si="16"/>
        <v>0.00178035882571115</v>
      </c>
      <c r="L16" s="11" t="str">
        <f ca="1" t="shared" si="17"/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 t="shared" si="12"/>
        <v>0.997248207529684</v>
      </c>
      <c r="H17" s="11" t="str">
        <f ca="1" t="shared" si="13"/>
        <v>Y</v>
      </c>
      <c r="I17" s="11">
        <f ca="1" t="shared" si="14"/>
        <v>0.00156980900102886</v>
      </c>
      <c r="J17" s="11" t="str">
        <f ca="1" t="shared" si="15"/>
        <v>Y</v>
      </c>
      <c r="K17" s="11">
        <f ca="1" t="shared" si="16"/>
        <v>0.00118198346928708</v>
      </c>
      <c r="L17" s="11" t="str">
        <f ca="1" t="shared" si="17"/>
        <v>Y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 t="shared" si="12"/>
        <v>0.979291355682037</v>
      </c>
      <c r="H18" s="11" t="str">
        <f ca="1" t="shared" si="13"/>
        <v>N</v>
      </c>
      <c r="I18" s="11">
        <f ca="1" t="shared" si="14"/>
        <v>0.0192224899285623</v>
      </c>
      <c r="J18" s="11" t="str">
        <f ca="1" t="shared" si="15"/>
        <v>N</v>
      </c>
      <c r="K18" s="11">
        <f ca="1" t="shared" si="16"/>
        <v>0.00148615438940088</v>
      </c>
      <c r="L18" s="11" t="str">
        <f ca="1" t="shared" si="17"/>
        <v>Y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 t="shared" si="12"/>
        <v>0.988457306356289</v>
      </c>
      <c r="H19" s="11" t="str">
        <f ca="1" t="shared" si="13"/>
        <v>Y</v>
      </c>
      <c r="I19" s="11">
        <f ca="1" t="shared" si="14"/>
        <v>0.0100385390519644</v>
      </c>
      <c r="J19" s="11" t="str">
        <f ca="1" t="shared" si="15"/>
        <v>Y</v>
      </c>
      <c r="K19" s="11">
        <f ca="1" t="shared" si="16"/>
        <v>0.00150415459174705</v>
      </c>
      <c r="L19" s="11" t="str">
        <f ca="1" t="shared" si="17"/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 t="shared" si="12"/>
        <v>0.990291646929174</v>
      </c>
      <c r="H20" s="11" t="str">
        <f ca="1" t="shared" si="13"/>
        <v>Y</v>
      </c>
      <c r="I20" s="11">
        <f ca="1" t="shared" si="14"/>
        <v>0.00934601524576716</v>
      </c>
      <c r="J20" s="11" t="str">
        <f ca="1" t="shared" si="15"/>
        <v>Y</v>
      </c>
      <c r="K20" s="11">
        <f ca="1" t="shared" si="16"/>
        <v>0.000362337825058407</v>
      </c>
      <c r="L20" s="11" t="str">
        <f ca="1" t="shared" si="17"/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 t="shared" si="12"/>
        <v>0.979510017485191</v>
      </c>
      <c r="H21" s="11" t="str">
        <f ca="1" t="shared" si="13"/>
        <v>N</v>
      </c>
      <c r="I21" s="11">
        <f ca="1" t="shared" si="14"/>
        <v>0.0188671901017214</v>
      </c>
      <c r="J21" s="11" t="str">
        <f ca="1" t="shared" si="15"/>
        <v>N</v>
      </c>
      <c r="K21" s="11">
        <f ca="1" t="shared" si="16"/>
        <v>0.00162279241308748</v>
      </c>
      <c r="L21" s="11" t="str">
        <f ca="1" t="shared" si="17"/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 t="shared" si="12"/>
        <v>0.993679784545893</v>
      </c>
      <c r="H22" s="11" t="str">
        <f ca="1" t="shared" si="13"/>
        <v>Y</v>
      </c>
      <c r="I22" s="11">
        <f ca="1" t="shared" si="14"/>
        <v>0.00551993480308173</v>
      </c>
      <c r="J22" s="11" t="str">
        <f ca="1" t="shared" si="15"/>
        <v>Y</v>
      </c>
      <c r="K22" s="11">
        <f ca="1" t="shared" si="16"/>
        <v>0.000800280651025263</v>
      </c>
      <c r="L22" s="11" t="str">
        <f ca="1" t="shared" si="17"/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 t="shared" si="12"/>
        <v>0.980608408295439</v>
      </c>
      <c r="H23" s="11" t="str">
        <f ca="1" t="shared" si="13"/>
        <v>N</v>
      </c>
      <c r="I23" s="11">
        <f ca="1" t="shared" si="14"/>
        <v>0.0184137997115461</v>
      </c>
      <c r="J23" s="11" t="str">
        <f ca="1" t="shared" si="15"/>
        <v>N</v>
      </c>
      <c r="K23" s="11">
        <f ca="1" t="shared" si="16"/>
        <v>0.000977791993014781</v>
      </c>
      <c r="L23" s="11" t="str">
        <f ca="1" t="shared" si="17"/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 t="shared" si="12"/>
        <v>0.996750587503406</v>
      </c>
      <c r="H24" s="11" t="str">
        <f ca="1" t="shared" si="13"/>
        <v>Y</v>
      </c>
      <c r="I24" s="11">
        <f ca="1" t="shared" si="14"/>
        <v>0.00253148995510671</v>
      </c>
      <c r="J24" s="11" t="str">
        <f ca="1" t="shared" si="15"/>
        <v>Y</v>
      </c>
      <c r="K24" s="11">
        <f ca="1" t="shared" si="16"/>
        <v>0.000717922541487624</v>
      </c>
      <c r="L24" s="11" t="str">
        <f ca="1" t="shared" si="17"/>
        <v>Y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 t="shared" si="12"/>
        <v>0.980918512384808</v>
      </c>
      <c r="H25" s="11" t="str">
        <f ca="1" t="shared" si="13"/>
        <v>N</v>
      </c>
      <c r="I25" s="11">
        <f ca="1" t="shared" si="14"/>
        <v>0.0180707354323686</v>
      </c>
      <c r="J25" s="11" t="str">
        <f ca="1" t="shared" si="15"/>
        <v>N</v>
      </c>
      <c r="K25" s="11">
        <f ca="1" t="shared" si="16"/>
        <v>0.0010107521828238</v>
      </c>
      <c r="L25" s="11" t="str">
        <f ca="1" t="shared" si="17"/>
        <v>Y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 t="shared" si="12"/>
        <v>0.981480413178657</v>
      </c>
      <c r="H26" s="11" t="str">
        <f ca="1" t="shared" si="13"/>
        <v>N</v>
      </c>
      <c r="I26" s="11">
        <f ca="1" t="shared" si="14"/>
        <v>0.0179179552673488</v>
      </c>
      <c r="J26" s="11" t="str">
        <f ca="1" t="shared" si="15"/>
        <v>N</v>
      </c>
      <c r="K26" s="11">
        <f ca="1" t="shared" si="16"/>
        <v>0.000601631553994357</v>
      </c>
      <c r="L26" s="11" t="str">
        <f ca="1" t="shared" si="17"/>
        <v>Y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 t="shared" si="12"/>
        <v>0.978421114407255</v>
      </c>
      <c r="H27" s="11" t="str">
        <f ca="1" t="shared" si="13"/>
        <v>N</v>
      </c>
      <c r="I27" s="11">
        <f ca="1" t="shared" si="14"/>
        <v>0.0196887029535758</v>
      </c>
      <c r="J27" s="11" t="str">
        <f ca="1" t="shared" si="15"/>
        <v>N</v>
      </c>
      <c r="K27" s="11">
        <f ca="1" t="shared" si="16"/>
        <v>0.00189018263916976</v>
      </c>
      <c r="L27" s="11" t="str">
        <f ca="1" t="shared" si="17"/>
        <v>N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 t="shared" si="12"/>
        <v>0.988720582813428</v>
      </c>
      <c r="H28" s="11" t="str">
        <f ca="1" t="shared" si="13"/>
        <v>Y</v>
      </c>
      <c r="I28" s="11">
        <f ca="1" t="shared" si="14"/>
        <v>0.00931217012509137</v>
      </c>
      <c r="J28" s="11" t="str">
        <f ca="1" t="shared" si="15"/>
        <v>Y</v>
      </c>
      <c r="K28" s="11">
        <f ca="1" t="shared" si="16"/>
        <v>0.00196724706148059</v>
      </c>
      <c r="L28" s="11" t="str">
        <f ca="1" t="shared" si="17"/>
        <v>N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 t="shared" si="12"/>
        <v>0.990265880817674</v>
      </c>
      <c r="H29" s="11" t="str">
        <f ca="1" t="shared" si="13"/>
        <v>Y</v>
      </c>
      <c r="I29" s="11">
        <f ca="1" t="shared" si="14"/>
        <v>0.00845785938061751</v>
      </c>
      <c r="J29" s="11" t="str">
        <f ca="1" t="shared" si="15"/>
        <v>Y</v>
      </c>
      <c r="K29" s="11">
        <f ca="1" t="shared" si="16"/>
        <v>0.0012762598017085</v>
      </c>
      <c r="L29" s="11" t="str">
        <f ca="1" t="shared" si="17"/>
        <v>Y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 t="shared" si="12"/>
        <v>0.997643012972942</v>
      </c>
      <c r="H30" s="11" t="str">
        <f ca="1" t="shared" si="13"/>
        <v>Y</v>
      </c>
      <c r="I30" s="11">
        <f ca="1" t="shared" si="14"/>
        <v>0.00219117106680261</v>
      </c>
      <c r="J30" s="11" t="str">
        <f ca="1" t="shared" si="15"/>
        <v>Y</v>
      </c>
      <c r="K30" s="11">
        <f ca="1" t="shared" si="16"/>
        <v>0.000165815960255105</v>
      </c>
      <c r="L30" s="11" t="str">
        <f ca="1" t="shared" si="17"/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 t="shared" si="12"/>
        <v>0.992106718644748</v>
      </c>
      <c r="H31" s="11" t="str">
        <f ca="1" t="shared" si="13"/>
        <v>Y</v>
      </c>
      <c r="I31" s="11">
        <f ca="1" t="shared" si="14"/>
        <v>0.00739993738127672</v>
      </c>
      <c r="J31" s="11" t="str">
        <f ca="1" t="shared" si="15"/>
        <v>Y</v>
      </c>
      <c r="K31" s="11">
        <f ca="1" t="shared" si="16"/>
        <v>0.00049334397397517</v>
      </c>
      <c r="L31" s="11" t="str">
        <f ca="1" t="shared" si="17"/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 t="shared" si="12"/>
        <v>0.994146271230753</v>
      </c>
      <c r="H32" s="11" t="str">
        <f ca="1" t="shared" si="13"/>
        <v>Y</v>
      </c>
      <c r="I32" s="11">
        <f ca="1" t="shared" si="14"/>
        <v>0.00498058757317875</v>
      </c>
      <c r="J32" s="11" t="str">
        <f ca="1" t="shared" si="15"/>
        <v>Y</v>
      </c>
      <c r="K32" s="11">
        <f ca="1" t="shared" si="16"/>
        <v>0.000873141196067809</v>
      </c>
      <c r="L32" s="11" t="str">
        <f ca="1" t="shared" si="17"/>
        <v>Y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 t="shared" si="12"/>
        <v>0.995994672162852</v>
      </c>
      <c r="H33" s="11" t="str">
        <f ca="1" t="shared" si="13"/>
        <v>Y</v>
      </c>
      <c r="I33" s="11">
        <f ca="1" t="shared" si="14"/>
        <v>0.00280677884285587</v>
      </c>
      <c r="J33" s="11" t="str">
        <f ca="1" t="shared" si="15"/>
        <v>Y</v>
      </c>
      <c r="K33" s="11">
        <f ca="1" t="shared" si="16"/>
        <v>0.00119854899429244</v>
      </c>
      <c r="L33" s="11" t="str">
        <f ca="1" t="shared" si="17"/>
        <v>Y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 t="shared" si="12"/>
        <v>0.991113420921905</v>
      </c>
      <c r="H34" s="11" t="str">
        <f ca="1" t="shared" si="13"/>
        <v>Y</v>
      </c>
      <c r="I34" s="11">
        <f ca="1" t="shared" si="14"/>
        <v>0.00714144914865994</v>
      </c>
      <c r="J34" s="11" t="str">
        <f ca="1" t="shared" si="15"/>
        <v>Y</v>
      </c>
      <c r="K34" s="11">
        <f ca="1" t="shared" si="16"/>
        <v>0.00174512992943506</v>
      </c>
      <c r="L34" s="11" t="str">
        <f ca="1" t="shared" si="17"/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 t="shared" si="12"/>
        <v>0.980258659613193</v>
      </c>
      <c r="H35" s="11" t="str">
        <f ca="1" t="shared" si="13"/>
        <v>N</v>
      </c>
      <c r="I35" s="11">
        <f ca="1" t="shared" si="14"/>
        <v>0.0194177654864035</v>
      </c>
      <c r="J35" s="11" t="str">
        <f ca="1" t="shared" si="15"/>
        <v>N</v>
      </c>
      <c r="K35" s="11">
        <f ca="1" t="shared" si="16"/>
        <v>0.000323574900403019</v>
      </c>
      <c r="L35" s="11" t="str">
        <f ca="1" t="shared" si="17"/>
        <v>Y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 t="shared" si="12"/>
        <v>0.985919141204608</v>
      </c>
      <c r="H36" s="11" t="str">
        <f ca="1" t="shared" si="13"/>
        <v>Y</v>
      </c>
      <c r="I36" s="11">
        <f ca="1" t="shared" si="14"/>
        <v>0.0136794085631798</v>
      </c>
      <c r="J36" s="11" t="str">
        <f ca="1" t="shared" si="15"/>
        <v>Y</v>
      </c>
      <c r="K36" s="11">
        <f ca="1" t="shared" si="16"/>
        <v>0.00040145023221264</v>
      </c>
      <c r="L36" s="11" t="str">
        <f ca="1" t="shared" si="17"/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 t="shared" si="12"/>
        <v>0.980577587681854</v>
      </c>
      <c r="H37" s="11" t="str">
        <f ca="1" t="shared" si="13"/>
        <v>N</v>
      </c>
      <c r="I37" s="11">
        <f ca="1" t="shared" si="14"/>
        <v>0.0181622726349873</v>
      </c>
      <c r="J37" s="11" t="str">
        <f ca="1" t="shared" si="15"/>
        <v>N</v>
      </c>
      <c r="K37" s="11">
        <f ca="1" t="shared" si="16"/>
        <v>0.00126013968315909</v>
      </c>
      <c r="L37" s="11" t="str">
        <f ca="1" t="shared" si="17"/>
        <v>Y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0.994503374107976</v>
      </c>
      <c r="H38" s="11" t="str">
        <f ca="1" t="shared" ref="H38" si="19">IF(G38&gt;=$H$1,"Y","N")</f>
        <v>Y</v>
      </c>
      <c r="I38" s="11">
        <f ca="1" t="shared" ref="I38" si="20">RAND()*(0.02)</f>
        <v>0.00496268818133258</v>
      </c>
      <c r="J38" s="11" t="str">
        <f ca="1" t="shared" ref="J38" si="21">IF(I38&lt;=$J$1,"Y","N")</f>
        <v>Y</v>
      </c>
      <c r="K38" s="11">
        <f ca="1" t="shared" ref="K38" si="22">RAND()*(0.002)</f>
        <v>0.000533937710691833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0.981169161155108</v>
      </c>
      <c r="H39" s="11" t="str">
        <f ca="1" t="shared" ref="H39:H68" si="25">IF(G39&gt;=$H$1,"Y","N")</f>
        <v>N</v>
      </c>
      <c r="I39" s="11">
        <f ca="1" t="shared" ref="I39:I68" si="26">RAND()*(0.02)</f>
        <v>0.0187744632260235</v>
      </c>
      <c r="J39" s="11" t="str">
        <f ca="1" t="shared" ref="J39:J68" si="27">IF(I39&lt;=$J$1,"Y","N")</f>
        <v>N</v>
      </c>
      <c r="K39" s="11">
        <f ca="1" t="shared" ref="K39:K68" si="28">RAND()*(0.002)</f>
        <v>5.63756188686071e-5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 t="shared" si="24"/>
        <v>0.987496648413484</v>
      </c>
      <c r="H40" s="11" t="str">
        <f ca="1" t="shared" si="25"/>
        <v>Y</v>
      </c>
      <c r="I40" s="11">
        <f ca="1" t="shared" si="26"/>
        <v>0.010597353446128</v>
      </c>
      <c r="J40" s="11" t="str">
        <f ca="1" t="shared" si="27"/>
        <v>Y</v>
      </c>
      <c r="K40" s="11">
        <f ca="1" t="shared" si="28"/>
        <v>0.00190599814038779</v>
      </c>
      <c r="L40" s="11" t="str">
        <f ca="1" t="shared" si="29"/>
        <v>N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 t="shared" si="24"/>
        <v>0.997800438875536</v>
      </c>
      <c r="H41" s="11" t="str">
        <f ca="1" t="shared" si="25"/>
        <v>Y</v>
      </c>
      <c r="I41" s="11">
        <f ca="1" t="shared" si="26"/>
        <v>0.00189254457795838</v>
      </c>
      <c r="J41" s="11" t="str">
        <f ca="1" t="shared" si="27"/>
        <v>Y</v>
      </c>
      <c r="K41" s="11">
        <f ca="1" t="shared" si="28"/>
        <v>0.000307016546505645</v>
      </c>
      <c r="L41" s="11" t="str">
        <f ca="1" t="shared" si="29"/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 t="shared" si="24"/>
        <v>0.996597963929061</v>
      </c>
      <c r="H42" s="11" t="str">
        <f ca="1" t="shared" si="25"/>
        <v>Y</v>
      </c>
      <c r="I42" s="11">
        <f ca="1" t="shared" si="26"/>
        <v>0.0022539911012889</v>
      </c>
      <c r="J42" s="11" t="str">
        <f ca="1" t="shared" si="27"/>
        <v>Y</v>
      </c>
      <c r="K42" s="11">
        <f ca="1" t="shared" si="28"/>
        <v>0.00114804496965007</v>
      </c>
      <c r="L42" s="11" t="str">
        <f ca="1" t="shared" si="29"/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 t="shared" si="24"/>
        <v>0.987943671571253</v>
      </c>
      <c r="H43" s="11" t="str">
        <f ca="1" t="shared" si="25"/>
        <v>Y</v>
      </c>
      <c r="I43" s="11">
        <f ca="1" t="shared" si="26"/>
        <v>0.0101836340636348</v>
      </c>
      <c r="J43" s="11" t="str">
        <f ca="1" t="shared" si="27"/>
        <v>Y</v>
      </c>
      <c r="K43" s="11">
        <f ca="1" t="shared" si="28"/>
        <v>0.00187269436511184</v>
      </c>
      <c r="L43" s="11" t="str">
        <f ca="1" t="shared" si="29"/>
        <v>N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 t="shared" si="24"/>
        <v>0.989950981267286</v>
      </c>
      <c r="H44" s="11" t="str">
        <f ca="1" t="shared" si="25"/>
        <v>Y</v>
      </c>
      <c r="I44" s="11">
        <f ca="1" t="shared" si="26"/>
        <v>0.00906375790675335</v>
      </c>
      <c r="J44" s="11" t="str">
        <f ca="1" t="shared" si="27"/>
        <v>Y</v>
      </c>
      <c r="K44" s="11">
        <f ca="1" t="shared" si="28"/>
        <v>0.000985260825960682</v>
      </c>
      <c r="L44" s="11" t="str">
        <f ca="1" t="shared" si="29"/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 t="shared" si="24"/>
        <v>0.987874030292274</v>
      </c>
      <c r="H45" s="11" t="str">
        <f ca="1" t="shared" si="25"/>
        <v>Y</v>
      </c>
      <c r="I45" s="11">
        <f ca="1" t="shared" si="26"/>
        <v>0.0104982560913923</v>
      </c>
      <c r="J45" s="11" t="str">
        <f ca="1" t="shared" si="27"/>
        <v>Y</v>
      </c>
      <c r="K45" s="11">
        <f ca="1" t="shared" si="28"/>
        <v>0.00162771361633379</v>
      </c>
      <c r="L45" s="11" t="str">
        <f ca="1" t="shared" si="29"/>
        <v>Y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 t="shared" si="24"/>
        <v>0.983392547343658</v>
      </c>
      <c r="H46" s="11" t="str">
        <f ca="1" t="shared" si="25"/>
        <v>Y</v>
      </c>
      <c r="I46" s="11">
        <f ca="1" t="shared" si="26"/>
        <v>0.0152232165204082</v>
      </c>
      <c r="J46" s="11" t="str">
        <f ca="1" t="shared" si="27"/>
        <v>Y</v>
      </c>
      <c r="K46" s="11">
        <f ca="1" t="shared" si="28"/>
        <v>0.0013842361359338</v>
      </c>
      <c r="L46" s="11" t="str">
        <f ca="1" t="shared" si="29"/>
        <v>Y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 t="shared" si="24"/>
        <v>0.987113796332281</v>
      </c>
      <c r="H47" s="11" t="str">
        <f ca="1" t="shared" si="25"/>
        <v>Y</v>
      </c>
      <c r="I47" s="11">
        <f ca="1" t="shared" si="26"/>
        <v>0.0115140202239206</v>
      </c>
      <c r="J47" s="11" t="str">
        <f ca="1" t="shared" si="27"/>
        <v>Y</v>
      </c>
      <c r="K47" s="11">
        <f ca="1" t="shared" si="28"/>
        <v>0.00137218344379826</v>
      </c>
      <c r="L47" s="11" t="str">
        <f ca="1" t="shared" si="29"/>
        <v>Y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 t="shared" si="24"/>
        <v>0.988109838007049</v>
      </c>
      <c r="H48" s="11" t="str">
        <f ca="1" t="shared" si="25"/>
        <v>Y</v>
      </c>
      <c r="I48" s="11">
        <f ca="1" t="shared" si="26"/>
        <v>0.0103758922828653</v>
      </c>
      <c r="J48" s="11" t="str">
        <f ca="1" t="shared" si="27"/>
        <v>Y</v>
      </c>
      <c r="K48" s="11">
        <f ca="1" t="shared" si="28"/>
        <v>0.00151426971008611</v>
      </c>
      <c r="L48" s="11" t="str">
        <f ca="1" t="shared" si="29"/>
        <v>Y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 t="shared" si="24"/>
        <v>0.98225452557443</v>
      </c>
      <c r="H49" s="11" t="str">
        <f ca="1" t="shared" si="25"/>
        <v>Y</v>
      </c>
      <c r="I49" s="11">
        <f ca="1" t="shared" si="26"/>
        <v>0.0159678095475074</v>
      </c>
      <c r="J49" s="11" t="str">
        <f ca="1" t="shared" si="27"/>
        <v>Y</v>
      </c>
      <c r="K49" s="11">
        <f ca="1" t="shared" si="28"/>
        <v>0.00177766487806282</v>
      </c>
      <c r="L49" s="11" t="str">
        <f ca="1" t="shared" si="29"/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 t="shared" si="24"/>
        <v>0.993088447621425</v>
      </c>
      <c r="H50" s="11" t="str">
        <f ca="1" t="shared" si="25"/>
        <v>Y</v>
      </c>
      <c r="I50" s="11">
        <f ca="1" t="shared" si="26"/>
        <v>0.00585477285285273</v>
      </c>
      <c r="J50" s="11" t="str">
        <f ca="1" t="shared" si="27"/>
        <v>Y</v>
      </c>
      <c r="K50" s="11">
        <f ca="1" t="shared" si="28"/>
        <v>0.00105677952572272</v>
      </c>
      <c r="L50" s="11" t="str">
        <f ca="1" t="shared" si="29"/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 t="shared" si="24"/>
        <v>0.983770613091428</v>
      </c>
      <c r="H51" s="11" t="str">
        <f ca="1" t="shared" si="25"/>
        <v>Y</v>
      </c>
      <c r="I51" s="11">
        <f ca="1" t="shared" si="26"/>
        <v>0.0154298659272475</v>
      </c>
      <c r="J51" s="11" t="str">
        <f ca="1" t="shared" si="27"/>
        <v>Y</v>
      </c>
      <c r="K51" s="11">
        <f ca="1" t="shared" si="28"/>
        <v>0.000799520981324851</v>
      </c>
      <c r="L51" s="11" t="str">
        <f ca="1" t="shared" si="29"/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 t="shared" si="24"/>
        <v>0.992136943276643</v>
      </c>
      <c r="H52" s="11" t="str">
        <f ca="1" t="shared" si="25"/>
        <v>Y</v>
      </c>
      <c r="I52" s="11">
        <f ca="1" t="shared" si="26"/>
        <v>0.00661977460288842</v>
      </c>
      <c r="J52" s="11" t="str">
        <f ca="1" t="shared" si="27"/>
        <v>Y</v>
      </c>
      <c r="K52" s="11">
        <f ca="1" t="shared" si="28"/>
        <v>0.00124328212046874</v>
      </c>
      <c r="L52" s="11" t="str">
        <f ca="1" t="shared" si="29"/>
        <v>Y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 t="shared" si="24"/>
        <v>0.983383229878669</v>
      </c>
      <c r="H53" s="11" t="str">
        <f ca="1" t="shared" si="25"/>
        <v>Y</v>
      </c>
      <c r="I53" s="11">
        <f ca="1" t="shared" si="26"/>
        <v>0.014873727381882</v>
      </c>
      <c r="J53" s="11" t="str">
        <f ca="1" t="shared" si="27"/>
        <v>Y</v>
      </c>
      <c r="K53" s="11">
        <f ca="1" t="shared" si="28"/>
        <v>0.00174304273944893</v>
      </c>
      <c r="L53" s="11" t="str">
        <f ca="1" t="shared" si="29"/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 t="shared" si="24"/>
        <v>0.981047751131569</v>
      </c>
      <c r="H54" s="11" t="str">
        <f ca="1" t="shared" si="25"/>
        <v>N</v>
      </c>
      <c r="I54" s="11">
        <f ca="1" t="shared" si="26"/>
        <v>0.018455128086884</v>
      </c>
      <c r="J54" s="11" t="str">
        <f ca="1" t="shared" si="27"/>
        <v>N</v>
      </c>
      <c r="K54" s="11">
        <f ca="1" t="shared" si="28"/>
        <v>0.000497120781547118</v>
      </c>
      <c r="L54" s="11" t="str">
        <f ca="1" t="shared" si="29"/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 t="shared" si="24"/>
        <v>0.997611653180937</v>
      </c>
      <c r="H55" s="11" t="str">
        <f ca="1" t="shared" si="25"/>
        <v>Y</v>
      </c>
      <c r="I55" s="11">
        <f ca="1" t="shared" si="26"/>
        <v>0.000899581314134341</v>
      </c>
      <c r="J55" s="11" t="str">
        <f ca="1" t="shared" si="27"/>
        <v>Y</v>
      </c>
      <c r="K55" s="11">
        <f ca="1" t="shared" si="28"/>
        <v>0.00148876550492848</v>
      </c>
      <c r="L55" s="11" t="str">
        <f ca="1" t="shared" si="29"/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 t="shared" si="24"/>
        <v>0.97968200690133</v>
      </c>
      <c r="H56" s="11" t="str">
        <f ca="1" t="shared" si="25"/>
        <v>N</v>
      </c>
      <c r="I56" s="11">
        <f ca="1" t="shared" si="26"/>
        <v>0.0195046083452178</v>
      </c>
      <c r="J56" s="11" t="str">
        <f ca="1" t="shared" si="27"/>
        <v>N</v>
      </c>
      <c r="K56" s="11">
        <f ca="1" t="shared" si="28"/>
        <v>0.000813384753451919</v>
      </c>
      <c r="L56" s="11" t="str">
        <f ca="1" t="shared" si="29"/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 t="shared" si="24"/>
        <v>0.980373192695003</v>
      </c>
      <c r="H57" s="11" t="str">
        <f ca="1" t="shared" si="25"/>
        <v>N</v>
      </c>
      <c r="I57" s="11">
        <f ca="1" t="shared" si="26"/>
        <v>0.0193558323669056</v>
      </c>
      <c r="J57" s="11" t="str">
        <f ca="1" t="shared" si="27"/>
        <v>N</v>
      </c>
      <c r="K57" s="11">
        <f ca="1" t="shared" si="28"/>
        <v>0.000270974938091289</v>
      </c>
      <c r="L57" s="11" t="str">
        <f ca="1" t="shared" si="29"/>
        <v>Y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 t="shared" si="24"/>
        <v>0.997683416301869</v>
      </c>
      <c r="H58" s="11" t="str">
        <f ca="1" t="shared" si="25"/>
        <v>Y</v>
      </c>
      <c r="I58" s="11">
        <f ca="1" t="shared" si="26"/>
        <v>0.00160380524301491</v>
      </c>
      <c r="J58" s="11" t="str">
        <f ca="1" t="shared" si="27"/>
        <v>Y</v>
      </c>
      <c r="K58" s="11">
        <f ca="1" t="shared" si="28"/>
        <v>0.00071277845511595</v>
      </c>
      <c r="L58" s="11" t="str">
        <f ca="1" t="shared" si="29"/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 t="shared" si="24"/>
        <v>0.990733882048232</v>
      </c>
      <c r="H59" s="11" t="str">
        <f ca="1" t="shared" si="25"/>
        <v>Y</v>
      </c>
      <c r="I59" s="11">
        <f ca="1" t="shared" si="26"/>
        <v>0.00777838364407746</v>
      </c>
      <c r="J59" s="11" t="str">
        <f ca="1" t="shared" si="27"/>
        <v>Y</v>
      </c>
      <c r="K59" s="11">
        <f ca="1" t="shared" si="28"/>
        <v>0.00148773430769099</v>
      </c>
      <c r="L59" s="11" t="str">
        <f ca="1" t="shared" si="29"/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 t="shared" si="24"/>
        <v>0.984728940782422</v>
      </c>
      <c r="H60" s="11" t="str">
        <f ca="1" t="shared" si="25"/>
        <v>Y</v>
      </c>
      <c r="I60" s="11">
        <f ca="1" t="shared" si="26"/>
        <v>0.0139598657840075</v>
      </c>
      <c r="J60" s="11" t="str">
        <f ca="1" t="shared" si="27"/>
        <v>Y</v>
      </c>
      <c r="K60" s="11">
        <f ca="1" t="shared" si="28"/>
        <v>0.00131119343357048</v>
      </c>
      <c r="L60" s="11" t="str">
        <f ca="1" t="shared" si="29"/>
        <v>Y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 t="shared" si="24"/>
        <v>0.985830130744742</v>
      </c>
      <c r="H61" s="11" t="str">
        <f ca="1" t="shared" si="25"/>
        <v>Y</v>
      </c>
      <c r="I61" s="11">
        <f ca="1" t="shared" si="26"/>
        <v>0.0134074303264026</v>
      </c>
      <c r="J61" s="11" t="str">
        <f ca="1" t="shared" si="27"/>
        <v>Y</v>
      </c>
      <c r="K61" s="11">
        <f ca="1" t="shared" si="28"/>
        <v>0.000762438928855379</v>
      </c>
      <c r="L61" s="11" t="str">
        <f ca="1" t="shared" si="29"/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 t="shared" si="24"/>
        <v>0.996794315355609</v>
      </c>
      <c r="H62" s="11" t="str">
        <f ca="1" t="shared" si="25"/>
        <v>Y</v>
      </c>
      <c r="I62" s="11">
        <f ca="1" t="shared" si="26"/>
        <v>0.00192526763868715</v>
      </c>
      <c r="J62" s="11" t="str">
        <f ca="1" t="shared" si="27"/>
        <v>Y</v>
      </c>
      <c r="K62" s="11">
        <f ca="1" t="shared" si="28"/>
        <v>0.00128041700570429</v>
      </c>
      <c r="L62" s="11" t="str">
        <f ca="1" t="shared" si="29"/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 t="shared" si="24"/>
        <v>0.995304254278892</v>
      </c>
      <c r="H63" s="11" t="str">
        <f ca="1" t="shared" si="25"/>
        <v>Y</v>
      </c>
      <c r="I63" s="11">
        <f ca="1" t="shared" si="26"/>
        <v>0.00467099371151972</v>
      </c>
      <c r="J63" s="11" t="str">
        <f ca="1" t="shared" si="27"/>
        <v>Y</v>
      </c>
      <c r="K63" s="11">
        <f ca="1" t="shared" si="28"/>
        <v>2.47520095879556e-5</v>
      </c>
      <c r="L63" s="11" t="str">
        <f ca="1" t="shared" si="29"/>
        <v>Y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 t="shared" si="24"/>
        <v>0.985554649316064</v>
      </c>
      <c r="H64" s="11" t="str">
        <f ca="1" t="shared" si="25"/>
        <v>Y</v>
      </c>
      <c r="I64" s="11">
        <f ca="1" t="shared" si="26"/>
        <v>0.0128430790563399</v>
      </c>
      <c r="J64" s="11" t="str">
        <f ca="1" t="shared" si="27"/>
        <v>Y</v>
      </c>
      <c r="K64" s="11">
        <f ca="1" t="shared" si="28"/>
        <v>0.00160227162759591</v>
      </c>
      <c r="L64" s="11" t="str">
        <f ca="1" t="shared" si="29"/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 t="shared" si="24"/>
        <v>0.995235707055311</v>
      </c>
      <c r="H65" s="11" t="str">
        <f ca="1" t="shared" si="25"/>
        <v>Y</v>
      </c>
      <c r="I65" s="11">
        <f ca="1" t="shared" si="26"/>
        <v>0.00447322228697109</v>
      </c>
      <c r="J65" s="11" t="str">
        <f ca="1" t="shared" si="27"/>
        <v>Y</v>
      </c>
      <c r="K65" s="11">
        <f ca="1" t="shared" si="28"/>
        <v>0.000291070657717877</v>
      </c>
      <c r="L65" s="11" t="str">
        <f ca="1" t="shared" si="29"/>
        <v>Y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 t="shared" si="24"/>
        <v>0.987822725666485</v>
      </c>
      <c r="H66" s="11" t="str">
        <f ca="1" t="shared" si="25"/>
        <v>Y</v>
      </c>
      <c r="I66" s="11">
        <f ca="1" t="shared" si="26"/>
        <v>0.0112249055795272</v>
      </c>
      <c r="J66" s="11" t="str">
        <f ca="1" t="shared" si="27"/>
        <v>Y</v>
      </c>
      <c r="K66" s="11">
        <f ca="1" t="shared" si="28"/>
        <v>0.000952368753988163</v>
      </c>
      <c r="L66" s="11" t="str">
        <f ca="1" t="shared" si="29"/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 t="shared" si="24"/>
        <v>0.997416246088849</v>
      </c>
      <c r="H67" s="11" t="str">
        <f ca="1" t="shared" si="25"/>
        <v>Y</v>
      </c>
      <c r="I67" s="11">
        <f ca="1" t="shared" si="26"/>
        <v>0.00116787928471024</v>
      </c>
      <c r="J67" s="11" t="str">
        <f ca="1" t="shared" si="27"/>
        <v>Y</v>
      </c>
      <c r="K67" s="11">
        <f ca="1" t="shared" si="28"/>
        <v>0.0014158746264407</v>
      </c>
      <c r="L67" s="11" t="str">
        <f ca="1" t="shared" si="29"/>
        <v>Y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 t="shared" si="24"/>
        <v>0.979971279121475</v>
      </c>
      <c r="H68" s="11" t="str">
        <f ca="1" t="shared" si="25"/>
        <v>N</v>
      </c>
      <c r="I68" s="11">
        <f ca="1" t="shared" si="26"/>
        <v>0.0197400849186755</v>
      </c>
      <c r="J68" s="11" t="str">
        <f ca="1" t="shared" si="27"/>
        <v>N</v>
      </c>
      <c r="K68" s="11">
        <f ca="1" t="shared" si="28"/>
        <v>0.00028863595984999</v>
      </c>
      <c r="L68" s="11" t="str">
        <f ca="1" t="shared" si="29"/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0.99823331894382</v>
      </c>
      <c r="H69" s="11" t="str">
        <f ca="1" t="shared" ref="H69" si="31">IF(G69&gt;=$H$1,"Y","N")</f>
        <v>Y</v>
      </c>
      <c r="I69" s="11">
        <f ca="1" t="shared" ref="I69" si="32">RAND()*(0.02)</f>
        <v>0.000652890225537202</v>
      </c>
      <c r="J69" s="11" t="str">
        <f ca="1" t="shared" ref="J69" si="33">IF(I69&lt;=$J$1,"Y","N")</f>
        <v>Y</v>
      </c>
      <c r="K69" s="11">
        <f ca="1" t="shared" ref="K69" si="34">RAND()*(0.002)</f>
        <v>0.00111379083064277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0.988305746206476</v>
      </c>
      <c r="H70" s="11" t="str">
        <f ca="1" t="shared" ref="H70" si="37">IF(G70&gt;=$H$1,"Y","N")</f>
        <v>Y</v>
      </c>
      <c r="I70" s="11">
        <f ca="1" t="shared" ref="I70:I75" si="38">RAND()*(0.02)</f>
        <v>0.0113531491982809</v>
      </c>
      <c r="J70" s="11" t="str">
        <f ca="1" t="shared" ref="J70" si="39">IF(I70&lt;=$J$1,"Y","N")</f>
        <v>Y</v>
      </c>
      <c r="K70" s="11">
        <f ca="1" t="shared" ref="K70:K75" si="40">RAND()*(0.002)</f>
        <v>0.000341104595242804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 t="shared" si="36"/>
        <v>0.992864273744528</v>
      </c>
      <c r="H71" s="11" t="str">
        <f ca="1">IF(G71&gt;=$H$1,"Y","N")</f>
        <v>Y</v>
      </c>
      <c r="I71" s="11">
        <f ca="1" t="shared" si="38"/>
        <v>0.00520164674024402</v>
      </c>
      <c r="J71" s="11" t="str">
        <f ca="1">IF(I71&lt;=$J$1,"Y","N")</f>
        <v>Y</v>
      </c>
      <c r="K71" s="11">
        <f ca="1" t="shared" si="40"/>
        <v>0.00193407951522828</v>
      </c>
      <c r="L71" s="11" t="str">
        <f ca="1">IF(K71&lt;=$L$1,"Y","N")</f>
        <v>N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 t="shared" si="36"/>
        <v>0.984477429568727</v>
      </c>
      <c r="H72" s="11" t="str">
        <f ca="1">IF(G72&gt;=$H$1,"Y","N")</f>
        <v>Y</v>
      </c>
      <c r="I72" s="11">
        <f ca="1" t="shared" si="38"/>
        <v>0.0136768427800903</v>
      </c>
      <c r="J72" s="11" t="str">
        <f ca="1">IF(I72&lt;=$J$1,"Y","N")</f>
        <v>Y</v>
      </c>
      <c r="K72" s="11">
        <f ca="1" t="shared" si="40"/>
        <v>0.00184572765118231</v>
      </c>
      <c r="L72" s="11" t="str">
        <f ca="1">IF(K72&lt;=$L$1,"Y","N")</f>
        <v>N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 t="shared" si="36"/>
        <v>0.987642775837603</v>
      </c>
      <c r="H73" s="11" t="str">
        <f ca="1">IF(G73&gt;=$H$1,"Y","N")</f>
        <v>Y</v>
      </c>
      <c r="I73" s="11">
        <f ca="1" t="shared" si="38"/>
        <v>0.0103929248502542</v>
      </c>
      <c r="J73" s="11" t="str">
        <f ca="1">IF(I73&lt;=$J$1,"Y","N")</f>
        <v>Y</v>
      </c>
      <c r="K73" s="11">
        <f ca="1" t="shared" si="40"/>
        <v>0.00196429931214325</v>
      </c>
      <c r="L73" s="11" t="str">
        <f ca="1">IF(K73&lt;=$L$1,"Y","N")</f>
        <v>N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 t="shared" si="36"/>
        <v>0.995799163667017</v>
      </c>
      <c r="H74" s="11" t="str">
        <f ca="1">IF(G74&gt;=$H$1,"Y","N")</f>
        <v>Y</v>
      </c>
      <c r="I74" s="11">
        <f ca="1" t="shared" si="38"/>
        <v>0.00313928735879644</v>
      </c>
      <c r="J74" s="11" t="str">
        <f ca="1">IF(I74&lt;=$J$1,"Y","N")</f>
        <v>Y</v>
      </c>
      <c r="K74" s="11">
        <f ca="1" t="shared" si="40"/>
        <v>0.00106154897418654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 t="shared" si="36"/>
        <v>0.989441576605804</v>
      </c>
      <c r="H75" s="11" t="str">
        <f ca="1">IF(G75&gt;=$H$1,"Y","N")</f>
        <v>Y</v>
      </c>
      <c r="I75" s="11">
        <f ca="1" t="shared" si="38"/>
        <v>0.0102667157213496</v>
      </c>
      <c r="J75" s="11" t="str">
        <f ca="1">IF(I75&lt;=$J$1,"Y","N")</f>
        <v>Y</v>
      </c>
      <c r="K75" s="11">
        <f ca="1" t="shared" si="40"/>
        <v>0.000291707672846564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2023-10-03T07:20:12Z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