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55" tabRatio="904" activeTab="3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<sst xmlns="http://schemas.openxmlformats.org/spreadsheetml/2006/main" count="445" uniqueCount="107">
  <si>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</si>
  <si>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</si>
  <si>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</si>
  <si>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</si>
  <si>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</si>
  <si>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</si>
  <si>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</si>
  <si>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</si>
  <si>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</si>
  <si>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</si>
  <si>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</si>
  <si>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</si>
  <si>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</si>
  <si>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</si>
  <si>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</si>
  <si>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</si>
  <si>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</si>
  <si>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</si>
  <si>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</si>
  <si>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</si>
  <si>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</si>
  <si>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</si>
  <si>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</si>
  <si>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</si>
  <si>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</si>
  <si>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</si>
  <si>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</si>
  <si>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</si>
  <si>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</si>
  <si>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</si>
  <si>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</si>
  <si>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</si>
  <si>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</si>
  <si>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</si>
  <si>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</si>
  <si>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</si>
  <si>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</si>
  <si>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</si>
  <si>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</si>
  <si>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</si>
  <si>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</si>
  <si>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</si>
  <si>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</si>
  <si>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</si>
  <si>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</si>
  <si>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</si>
  <si>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</si>
  <si>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</si>
  <si>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</si>
  <si>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</si>
  <si>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</si>
  <si>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</si>
  <si>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</si>
  <si>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</si>
  <si>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</si>
  <si>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EUROPE SA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</si>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</sst>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176" formatCode="dd\ mmm\ yyyy"/>
    <numFmt numFmtId="177" formatCode="_-* #,##0.00_-;\-* #,##0.00_-;_-* &quot;-&quot;??_-;_-@_-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  <numFmt numFmtId="180" formatCode="_ * #,##0_ ;_ * \-#,##0_ ;_ * &quot;-&quot;_ ;_ @_ "/>
  </numFmts>
  <fonts count="36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" fillId="5" borderId="1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9" borderId="17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76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6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6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6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6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6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 Writer Import]_x000d__x000a_Display Dialog=No_x000d__x000a__x000d__x000a_[Horizontal Arrange]_x000d__x000a_Dimensions Interlocking=Yes_x000d__x000a_Sum Hierarchy=Yes_x000d__x000a_Generate" xfId="43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7" customWidth="1"/>
    <col min="2" max="2" width="40.8190476190476" style="2" customWidth="1"/>
    <col min="3" max="3" width="70.8190476190476" style="2" customWidth="1"/>
    <col min="4" max="4" width="16.8190476190476" style="86" customWidth="1"/>
    <col min="5" max="5" width="45" style="86" customWidth="1"/>
    <col min="6" max="16384" width="10.8190476190476" style="2"/>
  </cols>
  <sheetData>
    <row r="1" s="1" customFormat="1" ht="23.25" spans="1:5">
      <c r="A1" s="88" t="s">
        <v>0</v>
      </c>
      <c r="D1" s="89"/>
      <c r="E1" s="89"/>
    </row>
    <row r="3" s="4" customFormat="1" ht="28.5" spans="1:5">
      <c r="A3" s="90" t="s">
        <v>1</v>
      </c>
      <c r="B3" s="83" t="s">
        <v>2</v>
      </c>
      <c r="C3" s="83" t="s">
        <v>3</v>
      </c>
      <c r="D3" s="82" t="s">
        <v>4</v>
      </c>
      <c r="E3" s="82" t="s">
        <v>5</v>
      </c>
    </row>
    <row r="4" spans="1:5">
      <c r="A4" s="91">
        <v>0</v>
      </c>
      <c r="B4" s="75" t="s">
        <v>6</v>
      </c>
      <c r="C4" s="75" t="s">
        <v>7</v>
      </c>
      <c r="D4" s="74" t="s">
        <v>6</v>
      </c>
      <c r="E4" s="74" t="s">
        <v>8</v>
      </c>
    </row>
    <row r="5" spans="1:5">
      <c r="A5" s="91">
        <v>1</v>
      </c>
      <c r="B5" s="75" t="s">
        <v>9</v>
      </c>
      <c r="C5" s="75" t="s">
        <v>10</v>
      </c>
      <c r="D5" s="74" t="s">
        <v>11</v>
      </c>
      <c r="E5" s="74" t="s">
        <v>12</v>
      </c>
    </row>
    <row r="6" spans="1:5">
      <c r="A6" s="91">
        <v>2</v>
      </c>
      <c r="B6" s="75" t="s">
        <v>9</v>
      </c>
      <c r="C6" s="75" t="s">
        <v>13</v>
      </c>
      <c r="D6" s="74" t="s">
        <v>11</v>
      </c>
      <c r="E6" s="74" t="s">
        <v>12</v>
      </c>
    </row>
    <row r="7" spans="1:5">
      <c r="A7" s="91">
        <v>3</v>
      </c>
      <c r="B7" s="75" t="s">
        <v>9</v>
      </c>
      <c r="C7" s="75" t="s">
        <v>14</v>
      </c>
      <c r="D7" s="74" t="s">
        <v>15</v>
      </c>
      <c r="E7" s="74" t="s">
        <v>12</v>
      </c>
    </row>
    <row r="8" spans="1:5">
      <c r="A8" s="91">
        <v>4</v>
      </c>
      <c r="B8" s="75" t="s">
        <v>16</v>
      </c>
      <c r="C8" s="75" t="s">
        <v>17</v>
      </c>
      <c r="D8" s="74" t="s">
        <v>11</v>
      </c>
      <c r="E8" s="74" t="s">
        <v>12</v>
      </c>
    </row>
    <row r="9" spans="1:5">
      <c r="A9" s="91">
        <v>5</v>
      </c>
      <c r="B9" s="75" t="s">
        <v>16</v>
      </c>
      <c r="C9" s="75" t="s">
        <v>18</v>
      </c>
      <c r="D9" s="74" t="s">
        <v>11</v>
      </c>
      <c r="E9" s="74" t="s">
        <v>12</v>
      </c>
    </row>
    <row r="10" s="86" customFormat="1" spans="1:5">
      <c r="A10" s="91">
        <v>14</v>
      </c>
      <c r="B10" s="75" t="s">
        <v>19</v>
      </c>
      <c r="C10" s="75" t="s">
        <v>20</v>
      </c>
      <c r="D10" s="74" t="s">
        <v>11</v>
      </c>
      <c r="E10" s="74" t="s">
        <v>12</v>
      </c>
    </row>
    <row r="11" s="86" customFormat="1" spans="1:5">
      <c r="A11" s="91">
        <v>15</v>
      </c>
      <c r="B11" s="75" t="s">
        <v>19</v>
      </c>
      <c r="C11" s="75" t="s">
        <v>21</v>
      </c>
      <c r="D11" s="74" t="s">
        <v>11</v>
      </c>
      <c r="E11" s="74" t="s">
        <v>12</v>
      </c>
    </row>
    <row r="12" s="86" customFormat="1" spans="1:5">
      <c r="A12" s="91">
        <v>16</v>
      </c>
      <c r="B12" s="75" t="s">
        <v>19</v>
      </c>
      <c r="C12" s="75" t="s">
        <v>22</v>
      </c>
      <c r="D12" s="74" t="s">
        <v>15</v>
      </c>
      <c r="E12" s="74" t="s">
        <v>12</v>
      </c>
    </row>
    <row r="13" s="86" customFormat="1" spans="1:5">
      <c r="A13" s="91">
        <v>17</v>
      </c>
      <c r="B13" s="75" t="s">
        <v>23</v>
      </c>
      <c r="C13" s="75" t="s">
        <v>24</v>
      </c>
      <c r="D13" s="74" t="s">
        <v>11</v>
      </c>
      <c r="E13" s="74" t="s">
        <v>12</v>
      </c>
    </row>
    <row r="14" s="86" customFormat="1" spans="1:5">
      <c r="A14" s="91">
        <v>18</v>
      </c>
      <c r="B14" s="75" t="s">
        <v>23</v>
      </c>
      <c r="C14" s="75" t="s">
        <v>25</v>
      </c>
      <c r="D14" s="74" t="s">
        <v>11</v>
      </c>
      <c r="E14" s="74" t="s">
        <v>12</v>
      </c>
    </row>
    <row r="15" spans="1:5">
      <c r="A15" s="91">
        <v>35</v>
      </c>
      <c r="B15" s="75" t="s">
        <v>26</v>
      </c>
      <c r="C15" s="75" t="s">
        <v>27</v>
      </c>
      <c r="D15" s="74" t="s">
        <v>28</v>
      </c>
      <c r="E15" s="74" t="s">
        <v>12</v>
      </c>
    </row>
    <row r="16" spans="1:5">
      <c r="A16" s="91">
        <v>36</v>
      </c>
      <c r="B16" s="75" t="s">
        <v>26</v>
      </c>
      <c r="C16" s="75" t="s">
        <v>29</v>
      </c>
      <c r="D16" s="74" t="s">
        <v>28</v>
      </c>
      <c r="E16" s="74" t="s">
        <v>12</v>
      </c>
    </row>
    <row r="17" spans="1:5">
      <c r="A17" s="91">
        <v>37</v>
      </c>
      <c r="B17" s="75" t="s">
        <v>26</v>
      </c>
      <c r="C17" s="75" t="s">
        <v>30</v>
      </c>
      <c r="D17" s="74" t="s">
        <v>28</v>
      </c>
      <c r="E17" s="74" t="s">
        <v>12</v>
      </c>
    </row>
    <row r="18" spans="1:5">
      <c r="A18" s="91">
        <v>38</v>
      </c>
      <c r="B18" s="75" t="s">
        <v>31</v>
      </c>
      <c r="C18" s="75" t="s">
        <v>32</v>
      </c>
      <c r="D18" s="74" t="s">
        <v>28</v>
      </c>
      <c r="E18" s="74" t="s">
        <v>12</v>
      </c>
    </row>
    <row r="19" spans="1:5">
      <c r="A19" s="91">
        <v>39</v>
      </c>
      <c r="B19" s="75" t="s">
        <v>31</v>
      </c>
      <c r="C19" s="75" t="s">
        <v>33</v>
      </c>
      <c r="D19" s="74" t="s">
        <v>28</v>
      </c>
      <c r="E19" s="74" t="s">
        <v>12</v>
      </c>
    </row>
    <row r="20" spans="1:5">
      <c r="A20" s="91">
        <v>40</v>
      </c>
      <c r="B20" s="75" t="s">
        <v>34</v>
      </c>
      <c r="C20" s="75" t="s">
        <v>35</v>
      </c>
      <c r="D20" s="74" t="s">
        <v>28</v>
      </c>
      <c r="E20" s="74" t="s">
        <v>12</v>
      </c>
    </row>
    <row r="21" spans="1:5">
      <c r="A21" s="91">
        <v>42</v>
      </c>
      <c r="B21" s="75" t="s">
        <v>36</v>
      </c>
      <c r="C21" s="75" t="s">
        <v>37</v>
      </c>
      <c r="D21" s="74" t="s">
        <v>28</v>
      </c>
      <c r="E21" s="74" t="s">
        <v>12</v>
      </c>
    </row>
    <row r="22" spans="1:5">
      <c r="A22" s="91">
        <v>44</v>
      </c>
      <c r="B22" s="75" t="s">
        <v>38</v>
      </c>
      <c r="C22" s="75" t="s">
        <v>39</v>
      </c>
      <c r="D22" s="74" t="s">
        <v>28</v>
      </c>
      <c r="E22" s="74" t="s">
        <v>12</v>
      </c>
    </row>
    <row r="23" spans="1:5">
      <c r="A23" s="91">
        <v>54</v>
      </c>
      <c r="B23" s="75" t="s">
        <v>40</v>
      </c>
      <c r="C23" s="75" t="s">
        <v>41</v>
      </c>
      <c r="D23" s="74" t="s">
        <v>28</v>
      </c>
      <c r="E23" s="74" t="s">
        <v>12</v>
      </c>
    </row>
    <row r="24" spans="1:5">
      <c r="A24" s="91">
        <v>63</v>
      </c>
      <c r="B24" s="75" t="s">
        <v>42</v>
      </c>
      <c r="C24" s="75" t="s">
        <v>43</v>
      </c>
      <c r="D24" s="92" t="s">
        <v>44</v>
      </c>
      <c r="E24" s="74" t="s">
        <v>8</v>
      </c>
    </row>
    <row r="25" spans="1:5">
      <c r="A25" s="91">
        <v>64</v>
      </c>
      <c r="B25" s="75" t="s">
        <v>42</v>
      </c>
      <c r="C25" s="75" t="s">
        <v>45</v>
      </c>
      <c r="D25" s="92" t="s">
        <v>44</v>
      </c>
      <c r="E25" s="74" t="s">
        <v>8</v>
      </c>
    </row>
    <row r="26" spans="1:5">
      <c r="A26" s="91">
        <v>65</v>
      </c>
      <c r="B26" s="75" t="s">
        <v>42</v>
      </c>
      <c r="C26" s="75" t="s">
        <v>46</v>
      </c>
      <c r="D26" s="92" t="s">
        <v>44</v>
      </c>
      <c r="E26" s="74" t="s">
        <v>8</v>
      </c>
    </row>
    <row r="27" spans="1:5">
      <c r="A27" s="91">
        <v>66</v>
      </c>
      <c r="B27" s="75" t="s">
        <v>47</v>
      </c>
      <c r="C27" s="75" t="s">
        <v>48</v>
      </c>
      <c r="D27" s="92" t="s">
        <v>44</v>
      </c>
      <c r="E27" s="74" t="s">
        <v>8</v>
      </c>
    </row>
    <row r="28" spans="1:5">
      <c r="A28" s="91"/>
      <c r="B28" s="75"/>
      <c r="C28" s="75"/>
      <c r="D28" s="92"/>
      <c r="E28" s="74"/>
    </row>
    <row r="29" spans="1:5">
      <c r="A29" s="91"/>
      <c r="B29" s="75"/>
      <c r="C29" s="75"/>
      <c r="D29" s="74"/>
      <c r="E29" s="74"/>
    </row>
    <row r="30" spans="1:5">
      <c r="A30" s="91"/>
      <c r="B30" s="75"/>
      <c r="C30" s="75"/>
      <c r="D30" s="74"/>
      <c r="E30" s="74"/>
    </row>
    <row r="31" spans="1:5">
      <c r="A31" s="91"/>
      <c r="B31" s="75"/>
      <c r="C31" s="75"/>
      <c r="D31" s="74"/>
      <c r="E31" s="74"/>
    </row>
    <row r="32" spans="1:5">
      <c r="A32" s="91"/>
      <c r="B32" s="75"/>
      <c r="C32" s="75"/>
      <c r="D32" s="74"/>
      <c r="E32" s="74"/>
    </row>
    <row r="33" spans="1:5">
      <c r="A33" s="91"/>
      <c r="B33" s="75"/>
      <c r="C33" s="75"/>
      <c r="D33" s="74"/>
      <c r="E33" s="74"/>
    </row>
    <row r="34" spans="1:5">
      <c r="A34" s="91"/>
      <c r="B34" s="75"/>
      <c r="C34" s="75"/>
      <c r="D34" s="74"/>
      <c r="E34" s="7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C13" sqref="C13"/>
    </sheetView>
  </sheetViews>
  <sheetFormatPr defaultColWidth="9.08571428571429" defaultRowHeight="15" outlineLevelRow="6"/>
  <cols>
    <col min="1" max="1" width="16.8190476190476" style="15" customWidth="1"/>
    <col min="2" max="2" width="18.0857142857143" style="74" customWidth="1"/>
    <col min="3" max="3" width="67.5428571428571" style="75" customWidth="1"/>
    <col min="4" max="4" width="28.8190476190476" style="74" customWidth="1"/>
    <col min="5" max="5" width="16.8190476190476" style="74" customWidth="1"/>
    <col min="6" max="9" width="16.8190476190476" style="72" customWidth="1"/>
    <col min="10" max="16384" width="9.08571428571429" style="2"/>
  </cols>
  <sheetData>
    <row r="1" s="73" customFormat="1" ht="23.25" spans="1:9">
      <c r="A1" s="76" t="s">
        <v>49</v>
      </c>
      <c r="B1" s="77"/>
      <c r="D1" s="77"/>
      <c r="E1" s="77"/>
      <c r="F1" s="78"/>
      <c r="G1" s="78"/>
      <c r="H1" s="78"/>
      <c r="I1" s="78"/>
    </row>
    <row r="2" s="3" customFormat="1" spans="1:9">
      <c r="A2" s="79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45658</v>
      </c>
      <c r="C5" s="16"/>
      <c r="D5" s="16"/>
      <c r="E5" s="16"/>
      <c r="F5" s="17"/>
      <c r="G5" s="17"/>
      <c r="H5" s="17"/>
      <c r="I5" s="84"/>
      <c r="J5" s="85"/>
    </row>
    <row r="6" s="3" customFormat="1" spans="1:9">
      <c r="A6" s="80" t="s">
        <v>55</v>
      </c>
      <c r="B6" s="81"/>
      <c r="C6" s="81"/>
      <c r="D6" s="81"/>
      <c r="E6" s="81"/>
      <c r="F6" s="81"/>
      <c r="G6" s="17"/>
      <c r="H6" s="17"/>
      <c r="I6" s="17"/>
    </row>
    <row r="7" s="4" customFormat="1" ht="45" spans="1:9">
      <c r="A7" s="18" t="s">
        <v>56</v>
      </c>
      <c r="B7" s="82" t="s">
        <v>1</v>
      </c>
      <c r="C7" s="83" t="s">
        <v>57</v>
      </c>
      <c r="D7" s="82" t="s">
        <v>58</v>
      </c>
      <c r="E7" s="82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71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45658</v>
      </c>
      <c r="C5" s="16"/>
      <c r="D5" s="16"/>
      <c r="E5" s="16"/>
      <c r="F5" s="16"/>
      <c r="G5" s="16"/>
      <c r="H5" s="17"/>
      <c r="I5" s="17"/>
      <c r="J5" s="17"/>
      <c r="K5" s="33"/>
      <c r="L5" s="33"/>
      <c r="M5" s="17"/>
      <c r="N5" s="17"/>
      <c r="O5" s="17"/>
      <c r="P5" s="33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45658</v>
      </c>
      <c r="B7" s="21">
        <f>IF(C7="",NA(),1-C7)</f>
        <v>1</v>
      </c>
      <c r="C7" s="21">
        <v>0</v>
      </c>
      <c r="D7" s="72" t="e">
        <f t="shared" ref="D7" si="0">IFERROR((SUMPRODUCT(--(date=$A7),--(service="PISP"),--(used="Y"),response)/SUMPRODUCT(--(date=$A7),--(service="PISP"),--(used="Y"),volume)),NA())</f>
        <v>#N/A</v>
      </c>
      <c r="E7" s="72" t="e">
        <f t="shared" ref="E7" si="1">IFERROR((SUMPRODUCT(--(date=$A7),--(service="PISP"),--(used="Y"),response)/SUMPRODUCT(--(date=$A7),--(service="PISP"),--(used="Y"),size)),NA())</f>
        <v>#N/A</v>
      </c>
      <c r="F7" s="72" t="e">
        <f t="shared" ref="F7" si="2">IFERROR((SUMPRODUCT(--(date=$A7),--(service="AISP"),--(used="Y"),response)/SUMPRODUCT(--(date=$A7),--(service="AISP"),--(used="Y"),volume)),NA())</f>
        <v>#N/A</v>
      </c>
      <c r="G7" s="72" t="e">
        <f t="shared" ref="G7" si="3">IFERROR((SUMPRODUCT(--(date=$A7),--(service="AISP"),--(used="Y"),response)/SUMPRODUCT(--(date=$A7),--(service="AISP"),--(used="Y"),size)),NA())</f>
        <v>#N/A</v>
      </c>
      <c r="H7" s="72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1</v>
      </c>
    </row>
    <row r="8" spans="1:18">
      <c r="A8" s="15">
        <f t="shared" ref="A8:A14" si="6">A7+1</f>
        <v>45659</v>
      </c>
      <c r="B8" s="21">
        <f t="shared" ref="B8" si="7">IF(C8="",NA(),1-C8)</f>
        <v>1</v>
      </c>
      <c r="C8" s="21">
        <v>0</v>
      </c>
      <c r="D8" s="72" t="e">
        <f t="shared" ref="D8:D39" si="8">IFERROR((SUMPRODUCT(--(date=$A8),--(service="PISP"),--(used="Y"),response)/SUMPRODUCT(--(date=$A8),--(service="PISP"),--(used="Y"),volume)),NA())</f>
        <v>#N/A</v>
      </c>
      <c r="E8" s="72" t="e">
        <f t="shared" ref="E8:E39" si="9">IFERROR((SUMPRODUCT(--(date=$A8),--(service="PISP"),--(used="Y"),response)/SUMPRODUCT(--(date=$A8),--(service="PISP"),--(used="Y"),size)),NA())</f>
        <v>#N/A</v>
      </c>
      <c r="F8" s="72" t="e">
        <f t="shared" ref="F8:F39" si="10">IFERROR((SUMPRODUCT(--(date=$A8),--(service="AISP"),--(used="Y"),response)/SUMPRODUCT(--(date=$A8),--(service="AISP"),--(used="Y"),volume)),NA())</f>
        <v>#N/A</v>
      </c>
      <c r="G8" s="72" t="e">
        <f t="shared" ref="G8:G39" si="11">IFERROR((SUMPRODUCT(--(date=$A8),--(service="AISP"),--(used="Y"),response)/SUMPRODUCT(--(date=$A8),--(service="AISP"),--(used="Y"),size)),NA())</f>
        <v>#N/A</v>
      </c>
      <c r="H8" s="72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1</v>
      </c>
    </row>
    <row r="9" spans="1:9">
      <c r="A9" s="15">
        <f t="shared" si="6"/>
        <v>45660</v>
      </c>
      <c r="B9" s="21">
        <f t="shared" ref="B9:B40" si="15">IF(C9="",NA(),1-C9)</f>
        <v>1</v>
      </c>
      <c r="C9" s="21">
        <v>0</v>
      </c>
      <c r="D9" s="72" t="e">
        <f t="shared" si="8"/>
        <v>#N/A</v>
      </c>
      <c r="E9" s="72" t="e">
        <f t="shared" si="9"/>
        <v>#N/A</v>
      </c>
      <c r="F9" s="72" t="e">
        <f t="shared" si="10"/>
        <v>#N/A</v>
      </c>
      <c r="G9" s="72" t="e">
        <f t="shared" si="11"/>
        <v>#N/A</v>
      </c>
      <c r="H9" s="72" t="e">
        <f t="shared" si="12"/>
        <v>#N/A</v>
      </c>
      <c r="I9" s="21" t="e">
        <f t="shared" ref="I9:I40" si="16">IFERROR((SUMIF(date,A9,error)/SUMIF(date,A9,volume)),NA())</f>
        <v>#N/A</v>
      </c>
    </row>
    <row r="10" spans="1:9">
      <c r="A10" s="15">
        <f t="shared" si="6"/>
        <v>45661</v>
      </c>
      <c r="B10" s="21">
        <f t="shared" si="15"/>
        <v>1</v>
      </c>
      <c r="C10" s="21">
        <v>0</v>
      </c>
      <c r="D10" s="72" t="e">
        <f t="shared" si="8"/>
        <v>#N/A</v>
      </c>
      <c r="E10" s="72" t="e">
        <f t="shared" si="9"/>
        <v>#N/A</v>
      </c>
      <c r="F10" s="72" t="e">
        <f t="shared" si="10"/>
        <v>#N/A</v>
      </c>
      <c r="G10" s="72" t="e">
        <f t="shared" si="11"/>
        <v>#N/A</v>
      </c>
      <c r="H10" s="72" t="e">
        <f t="shared" si="12"/>
        <v>#N/A</v>
      </c>
      <c r="I10" s="21" t="e">
        <f t="shared" si="16"/>
        <v>#N/A</v>
      </c>
    </row>
    <row r="11" spans="1:16">
      <c r="A11" s="15">
        <f t="shared" si="6"/>
        <v>45662</v>
      </c>
      <c r="B11" s="21">
        <f t="shared" si="15"/>
        <v>1</v>
      </c>
      <c r="C11" s="21">
        <v>0</v>
      </c>
      <c r="D11" s="72" t="e">
        <f t="shared" si="8"/>
        <v>#N/A</v>
      </c>
      <c r="E11" s="72" t="e">
        <f t="shared" si="9"/>
        <v>#N/A</v>
      </c>
      <c r="F11" s="72" t="e">
        <f t="shared" si="10"/>
        <v>#N/A</v>
      </c>
      <c r="G11" s="72" t="e">
        <f t="shared" si="11"/>
        <v>#N/A</v>
      </c>
      <c r="H11" s="72" t="e">
        <f t="shared" si="12"/>
        <v>#N/A</v>
      </c>
      <c r="I11" s="21" t="e">
        <f t="shared" si="16"/>
        <v>#N/A</v>
      </c>
      <c r="K11" s="33"/>
      <c r="L11" s="33"/>
      <c r="M11" s="17"/>
      <c r="N11" s="17"/>
      <c r="O11" s="17"/>
      <c r="P11" s="33"/>
    </row>
    <row r="12" spans="1:9">
      <c r="A12" s="15">
        <f t="shared" si="6"/>
        <v>45663</v>
      </c>
      <c r="B12" s="21">
        <f t="shared" si="15"/>
        <v>1</v>
      </c>
      <c r="C12" s="21">
        <v>0</v>
      </c>
      <c r="D12" s="72" t="e">
        <f t="shared" si="8"/>
        <v>#N/A</v>
      </c>
      <c r="E12" s="72" t="e">
        <f t="shared" si="9"/>
        <v>#N/A</v>
      </c>
      <c r="F12" s="72" t="e">
        <f t="shared" si="10"/>
        <v>#N/A</v>
      </c>
      <c r="G12" s="72" t="e">
        <f t="shared" si="11"/>
        <v>#N/A</v>
      </c>
      <c r="H12" s="72" t="e">
        <f t="shared" si="12"/>
        <v>#N/A</v>
      </c>
      <c r="I12" s="21" t="e">
        <f t="shared" si="16"/>
        <v>#N/A</v>
      </c>
    </row>
    <row r="13" spans="1:9">
      <c r="A13" s="15">
        <f t="shared" si="6"/>
        <v>45664</v>
      </c>
      <c r="B13" s="21">
        <f t="shared" si="15"/>
        <v>1</v>
      </c>
      <c r="C13" s="21">
        <v>0</v>
      </c>
      <c r="D13" s="72" t="e">
        <f t="shared" si="8"/>
        <v>#N/A</v>
      </c>
      <c r="E13" s="72" t="e">
        <f t="shared" si="9"/>
        <v>#N/A</v>
      </c>
      <c r="F13" s="72" t="e">
        <f t="shared" si="10"/>
        <v>#N/A</v>
      </c>
      <c r="G13" s="72" t="e">
        <f t="shared" si="11"/>
        <v>#N/A</v>
      </c>
      <c r="H13" s="72" t="e">
        <f t="shared" si="12"/>
        <v>#N/A</v>
      </c>
      <c r="I13" s="21" t="e">
        <f t="shared" si="16"/>
        <v>#N/A</v>
      </c>
    </row>
    <row r="14" spans="1:9">
      <c r="A14" s="15">
        <f t="shared" si="6"/>
        <v>45665</v>
      </c>
      <c r="B14" s="21">
        <f t="shared" si="15"/>
        <v>1</v>
      </c>
      <c r="C14" s="21">
        <v>0</v>
      </c>
      <c r="D14" s="72" t="e">
        <f t="shared" si="8"/>
        <v>#N/A</v>
      </c>
      <c r="E14" s="72" t="e">
        <f t="shared" si="9"/>
        <v>#N/A</v>
      </c>
      <c r="F14" s="72" t="e">
        <f t="shared" si="10"/>
        <v>#N/A</v>
      </c>
      <c r="G14" s="72" t="e">
        <f t="shared" si="11"/>
        <v>#N/A</v>
      </c>
      <c r="H14" s="72" t="e">
        <f t="shared" si="12"/>
        <v>#N/A</v>
      </c>
      <c r="I14" s="21" t="e">
        <f t="shared" si="16"/>
        <v>#N/A</v>
      </c>
    </row>
    <row r="15" spans="1:16">
      <c r="A15" s="15">
        <f t="shared" ref="A15:A18" si="17">A14+1</f>
        <v>45666</v>
      </c>
      <c r="B15" s="21">
        <f t="shared" si="15"/>
        <v>1</v>
      </c>
      <c r="C15" s="21">
        <v>0</v>
      </c>
      <c r="D15" s="72" t="e">
        <f t="shared" si="8"/>
        <v>#N/A</v>
      </c>
      <c r="E15" s="72" t="e">
        <f t="shared" si="9"/>
        <v>#N/A</v>
      </c>
      <c r="F15" s="72" t="e">
        <f t="shared" si="10"/>
        <v>#N/A</v>
      </c>
      <c r="G15" s="72" t="e">
        <f t="shared" si="11"/>
        <v>#N/A</v>
      </c>
      <c r="H15" s="72" t="e">
        <f t="shared" si="12"/>
        <v>#N/A</v>
      </c>
      <c r="I15" s="21" t="e">
        <f t="shared" si="16"/>
        <v>#N/A</v>
      </c>
      <c r="K15" s="33"/>
      <c r="L15" s="33"/>
      <c r="M15" s="17"/>
      <c r="N15" s="17"/>
      <c r="O15" s="17"/>
      <c r="P15" s="33"/>
    </row>
    <row r="16" spans="1:9">
      <c r="A16" s="15">
        <f t="shared" si="17"/>
        <v>45667</v>
      </c>
      <c r="B16" s="21">
        <f t="shared" si="15"/>
        <v>1</v>
      </c>
      <c r="C16" s="21">
        <v>0</v>
      </c>
      <c r="D16" s="72" t="e">
        <f t="shared" si="8"/>
        <v>#N/A</v>
      </c>
      <c r="E16" s="72" t="e">
        <f t="shared" si="9"/>
        <v>#N/A</v>
      </c>
      <c r="F16" s="72" t="e">
        <f t="shared" si="10"/>
        <v>#N/A</v>
      </c>
      <c r="G16" s="72" t="e">
        <f t="shared" si="11"/>
        <v>#N/A</v>
      </c>
      <c r="H16" s="72" t="e">
        <f t="shared" si="12"/>
        <v>#N/A</v>
      </c>
      <c r="I16" s="21" t="e">
        <f t="shared" si="16"/>
        <v>#N/A</v>
      </c>
    </row>
    <row r="17" spans="1:9">
      <c r="A17" s="15">
        <f t="shared" si="17"/>
        <v>45668</v>
      </c>
      <c r="B17" s="21">
        <f t="shared" si="15"/>
        <v>1</v>
      </c>
      <c r="C17" s="21">
        <v>0</v>
      </c>
      <c r="D17" s="72" t="e">
        <f t="shared" si="8"/>
        <v>#N/A</v>
      </c>
      <c r="E17" s="72" t="e">
        <f>IFERROR((SUMPRODUCT(--(date=$A17),--(service="PISP"),--(used="Y"),response)/SUMPRODUCT(--(date=$A17),--(service="PISP"),--(used="Y"),size)),NA())</f>
        <v>#N/A</v>
      </c>
      <c r="F17" s="72" t="e">
        <f t="shared" si="10"/>
        <v>#N/A</v>
      </c>
      <c r="G17" s="72" t="e">
        <f t="shared" si="11"/>
        <v>#N/A</v>
      </c>
      <c r="H17" s="72" t="e">
        <f t="shared" si="12"/>
        <v>#N/A</v>
      </c>
      <c r="I17" s="21" t="e">
        <f t="shared" si="16"/>
        <v>#N/A</v>
      </c>
    </row>
    <row r="18" spans="1:9">
      <c r="A18" s="15">
        <f t="shared" si="17"/>
        <v>45669</v>
      </c>
      <c r="B18" s="21">
        <f t="shared" si="15"/>
        <v>1</v>
      </c>
      <c r="C18" s="21">
        <v>0</v>
      </c>
      <c r="D18" s="72" t="e">
        <f t="shared" si="8"/>
        <v>#N/A</v>
      </c>
      <c r="E18" s="72" t="e">
        <f t="shared" si="9"/>
        <v>#N/A</v>
      </c>
      <c r="F18" s="72" t="e">
        <f t="shared" si="10"/>
        <v>#N/A</v>
      </c>
      <c r="G18" s="72" t="e">
        <f t="shared" si="11"/>
        <v>#N/A</v>
      </c>
      <c r="H18" s="72" t="e">
        <f t="shared" si="12"/>
        <v>#N/A</v>
      </c>
      <c r="I18" s="21" t="e">
        <f t="shared" si="16"/>
        <v>#N/A</v>
      </c>
    </row>
    <row r="19" spans="1:9">
      <c r="A19" s="15">
        <f t="shared" ref="A19:A71" si="18">A18+1</f>
        <v>45670</v>
      </c>
      <c r="B19" s="21">
        <f t="shared" si="15"/>
        <v>1</v>
      </c>
      <c r="C19" s="21">
        <v>0</v>
      </c>
      <c r="D19" s="72" t="e">
        <f t="shared" si="8"/>
        <v>#N/A</v>
      </c>
      <c r="E19" s="72" t="e">
        <f t="shared" si="9"/>
        <v>#N/A</v>
      </c>
      <c r="F19" s="72" t="e">
        <f t="shared" si="10"/>
        <v>#N/A</v>
      </c>
      <c r="G19" s="72" t="e">
        <f t="shared" si="11"/>
        <v>#N/A</v>
      </c>
      <c r="H19" s="72" t="e">
        <f t="shared" si="12"/>
        <v>#N/A</v>
      </c>
      <c r="I19" s="21" t="e">
        <f t="shared" si="16"/>
        <v>#N/A</v>
      </c>
    </row>
    <row r="20" spans="1:9">
      <c r="A20" s="15">
        <f t="shared" si="18"/>
        <v>45671</v>
      </c>
      <c r="B20" s="21">
        <f t="shared" si="15"/>
        <v>1</v>
      </c>
      <c r="C20" s="21">
        <v>0</v>
      </c>
      <c r="D20" s="72" t="e">
        <f t="shared" si="8"/>
        <v>#N/A</v>
      </c>
      <c r="E20" s="72" t="e">
        <f t="shared" si="9"/>
        <v>#N/A</v>
      </c>
      <c r="F20" s="72" t="e">
        <f t="shared" si="10"/>
        <v>#N/A</v>
      </c>
      <c r="G20" s="72" t="e">
        <f t="shared" si="11"/>
        <v>#N/A</v>
      </c>
      <c r="H20" s="72" t="e">
        <f t="shared" si="12"/>
        <v>#N/A</v>
      </c>
      <c r="I20" s="21" t="e">
        <f t="shared" si="16"/>
        <v>#N/A</v>
      </c>
    </row>
    <row r="21" spans="1:9">
      <c r="A21" s="15">
        <f t="shared" si="18"/>
        <v>45672</v>
      </c>
      <c r="B21" s="21">
        <f t="shared" si="15"/>
        <v>1</v>
      </c>
      <c r="C21" s="21">
        <v>0</v>
      </c>
      <c r="D21" s="72" t="e">
        <f t="shared" si="8"/>
        <v>#N/A</v>
      </c>
      <c r="E21" s="72" t="e">
        <f t="shared" si="9"/>
        <v>#N/A</v>
      </c>
      <c r="F21" s="72" t="e">
        <f t="shared" si="10"/>
        <v>#N/A</v>
      </c>
      <c r="G21" s="72" t="e">
        <f t="shared" si="11"/>
        <v>#N/A</v>
      </c>
      <c r="H21" s="72" t="e">
        <f t="shared" si="12"/>
        <v>#N/A</v>
      </c>
      <c r="I21" s="21" t="e">
        <f t="shared" si="16"/>
        <v>#N/A</v>
      </c>
    </row>
    <row r="22" spans="1:9">
      <c r="A22" s="15">
        <f t="shared" si="18"/>
        <v>45673</v>
      </c>
      <c r="B22" s="21">
        <f t="shared" si="15"/>
        <v>1</v>
      </c>
      <c r="C22" s="21">
        <v>0</v>
      </c>
      <c r="D22" s="72" t="e">
        <f t="shared" si="8"/>
        <v>#N/A</v>
      </c>
      <c r="E22" s="72" t="e">
        <f t="shared" si="9"/>
        <v>#N/A</v>
      </c>
      <c r="F22" s="72" t="e">
        <f t="shared" si="10"/>
        <v>#N/A</v>
      </c>
      <c r="G22" s="72" t="e">
        <f t="shared" si="11"/>
        <v>#N/A</v>
      </c>
      <c r="H22" s="72" t="e">
        <f t="shared" si="12"/>
        <v>#N/A</v>
      </c>
      <c r="I22" s="21" t="e">
        <f t="shared" si="16"/>
        <v>#N/A</v>
      </c>
    </row>
    <row r="23" spans="1:9">
      <c r="A23" s="15">
        <f t="shared" si="18"/>
        <v>45674</v>
      </c>
      <c r="B23" s="21">
        <f t="shared" si="15"/>
        <v>1</v>
      </c>
      <c r="C23" s="21">
        <v>0</v>
      </c>
      <c r="D23" s="72" t="e">
        <f t="shared" si="8"/>
        <v>#N/A</v>
      </c>
      <c r="E23" s="72" t="e">
        <f t="shared" si="9"/>
        <v>#N/A</v>
      </c>
      <c r="F23" s="72" t="e">
        <f t="shared" si="10"/>
        <v>#N/A</v>
      </c>
      <c r="G23" s="72" t="e">
        <f t="shared" si="11"/>
        <v>#N/A</v>
      </c>
      <c r="H23" s="72" t="e">
        <f t="shared" si="12"/>
        <v>#N/A</v>
      </c>
      <c r="I23" s="21" t="e">
        <f t="shared" si="16"/>
        <v>#N/A</v>
      </c>
    </row>
    <row r="24" spans="1:9">
      <c r="A24" s="15">
        <f t="shared" si="18"/>
        <v>45675</v>
      </c>
      <c r="B24" s="21">
        <f t="shared" si="15"/>
        <v>1</v>
      </c>
      <c r="C24" s="21">
        <v>0</v>
      </c>
      <c r="D24" s="72" t="e">
        <f t="shared" si="8"/>
        <v>#N/A</v>
      </c>
      <c r="E24" s="72" t="e">
        <f t="shared" si="9"/>
        <v>#N/A</v>
      </c>
      <c r="F24" s="72" t="e">
        <f t="shared" si="10"/>
        <v>#N/A</v>
      </c>
      <c r="G24" s="72" t="e">
        <f t="shared" si="11"/>
        <v>#N/A</v>
      </c>
      <c r="H24" s="72" t="e">
        <f t="shared" si="12"/>
        <v>#N/A</v>
      </c>
      <c r="I24" s="21" t="e">
        <f t="shared" si="16"/>
        <v>#N/A</v>
      </c>
    </row>
    <row r="25" spans="1:9">
      <c r="A25" s="15">
        <f t="shared" si="18"/>
        <v>45676</v>
      </c>
      <c r="B25" s="21">
        <f t="shared" si="15"/>
        <v>1</v>
      </c>
      <c r="C25" s="21">
        <v>0</v>
      </c>
      <c r="D25" s="72" t="e">
        <f t="shared" si="8"/>
        <v>#N/A</v>
      </c>
      <c r="E25" s="72" t="e">
        <f t="shared" si="9"/>
        <v>#N/A</v>
      </c>
      <c r="F25" s="72" t="e">
        <f t="shared" si="10"/>
        <v>#N/A</v>
      </c>
      <c r="G25" s="72" t="e">
        <f t="shared" si="11"/>
        <v>#N/A</v>
      </c>
      <c r="H25" s="72" t="e">
        <f t="shared" si="12"/>
        <v>#N/A</v>
      </c>
      <c r="I25" s="21" t="e">
        <f t="shared" si="16"/>
        <v>#N/A</v>
      </c>
    </row>
    <row r="26" spans="1:9">
      <c r="A26" s="15">
        <f t="shared" si="18"/>
        <v>45677</v>
      </c>
      <c r="B26" s="21">
        <f t="shared" si="15"/>
        <v>1</v>
      </c>
      <c r="C26" s="21">
        <v>0</v>
      </c>
      <c r="D26" s="72" t="e">
        <f t="shared" si="8"/>
        <v>#N/A</v>
      </c>
      <c r="E26" s="72" t="e">
        <f t="shared" si="9"/>
        <v>#N/A</v>
      </c>
      <c r="F26" s="72" t="e">
        <f t="shared" si="10"/>
        <v>#N/A</v>
      </c>
      <c r="G26" s="72" t="e">
        <f t="shared" si="11"/>
        <v>#N/A</v>
      </c>
      <c r="H26" s="72" t="e">
        <f t="shared" si="12"/>
        <v>#N/A</v>
      </c>
      <c r="I26" s="21" t="e">
        <f t="shared" si="16"/>
        <v>#N/A</v>
      </c>
    </row>
    <row r="27" spans="1:9">
      <c r="A27" s="15">
        <f t="shared" si="18"/>
        <v>45678</v>
      </c>
      <c r="B27" s="21">
        <f t="shared" si="15"/>
        <v>1</v>
      </c>
      <c r="C27" s="21">
        <v>0</v>
      </c>
      <c r="D27" s="72" t="e">
        <f t="shared" si="8"/>
        <v>#N/A</v>
      </c>
      <c r="E27" s="72" t="e">
        <f t="shared" si="9"/>
        <v>#N/A</v>
      </c>
      <c r="F27" s="72" t="e">
        <f t="shared" si="10"/>
        <v>#N/A</v>
      </c>
      <c r="G27" s="72" t="e">
        <f t="shared" si="11"/>
        <v>#N/A</v>
      </c>
      <c r="H27" s="72" t="e">
        <f t="shared" si="12"/>
        <v>#N/A</v>
      </c>
      <c r="I27" s="21" t="e">
        <f t="shared" si="16"/>
        <v>#N/A</v>
      </c>
    </row>
    <row r="28" spans="1:9">
      <c r="A28" s="15">
        <f t="shared" si="18"/>
        <v>45679</v>
      </c>
      <c r="B28" s="21">
        <f t="shared" si="15"/>
        <v>1</v>
      </c>
      <c r="C28" s="21">
        <v>0</v>
      </c>
      <c r="D28" s="72" t="e">
        <f t="shared" si="8"/>
        <v>#N/A</v>
      </c>
      <c r="E28" s="72" t="e">
        <f t="shared" si="9"/>
        <v>#N/A</v>
      </c>
      <c r="F28" s="72" t="e">
        <f t="shared" si="10"/>
        <v>#N/A</v>
      </c>
      <c r="G28" s="72" t="e">
        <f t="shared" si="11"/>
        <v>#N/A</v>
      </c>
      <c r="H28" s="72" t="e">
        <f t="shared" si="12"/>
        <v>#N/A</v>
      </c>
      <c r="I28" s="21" t="e">
        <f t="shared" si="16"/>
        <v>#N/A</v>
      </c>
    </row>
    <row r="29" spans="1:9">
      <c r="A29" s="15">
        <f t="shared" si="18"/>
        <v>45680</v>
      </c>
      <c r="B29" s="21">
        <f t="shared" si="15"/>
        <v>1</v>
      </c>
      <c r="C29" s="21">
        <v>0</v>
      </c>
      <c r="D29" s="72" t="e">
        <f t="shared" si="8"/>
        <v>#N/A</v>
      </c>
      <c r="E29" s="72" t="e">
        <f t="shared" si="9"/>
        <v>#N/A</v>
      </c>
      <c r="F29" s="72" t="e">
        <f t="shared" si="10"/>
        <v>#N/A</v>
      </c>
      <c r="G29" s="72" t="e">
        <f t="shared" si="11"/>
        <v>#N/A</v>
      </c>
      <c r="H29" s="72" t="e">
        <f t="shared" si="12"/>
        <v>#N/A</v>
      </c>
      <c r="I29" s="21" t="e">
        <f t="shared" si="16"/>
        <v>#N/A</v>
      </c>
    </row>
    <row r="30" spans="1:9">
      <c r="A30" s="15">
        <f t="shared" si="18"/>
        <v>45681</v>
      </c>
      <c r="B30" s="21">
        <f t="shared" si="15"/>
        <v>1</v>
      </c>
      <c r="C30" s="21">
        <v>0</v>
      </c>
      <c r="D30" s="72" t="e">
        <f t="shared" si="8"/>
        <v>#N/A</v>
      </c>
      <c r="E30" s="72" t="e">
        <f t="shared" si="9"/>
        <v>#N/A</v>
      </c>
      <c r="F30" s="72" t="e">
        <f t="shared" si="10"/>
        <v>#N/A</v>
      </c>
      <c r="G30" s="72" t="e">
        <f t="shared" si="11"/>
        <v>#N/A</v>
      </c>
      <c r="H30" s="72" t="e">
        <f t="shared" si="12"/>
        <v>#N/A</v>
      </c>
      <c r="I30" s="21" t="e">
        <f t="shared" si="16"/>
        <v>#N/A</v>
      </c>
    </row>
    <row r="31" spans="1:9">
      <c r="A31" s="15">
        <f t="shared" si="18"/>
        <v>45682</v>
      </c>
      <c r="B31" s="21">
        <f t="shared" si="15"/>
        <v>1</v>
      </c>
      <c r="C31" s="21">
        <v>0</v>
      </c>
      <c r="D31" s="72" t="e">
        <f t="shared" si="8"/>
        <v>#N/A</v>
      </c>
      <c r="E31" s="72" t="e">
        <f t="shared" si="9"/>
        <v>#N/A</v>
      </c>
      <c r="F31" s="72" t="e">
        <f t="shared" si="10"/>
        <v>#N/A</v>
      </c>
      <c r="G31" s="72" t="e">
        <f t="shared" si="11"/>
        <v>#N/A</v>
      </c>
      <c r="H31" s="72" t="e">
        <f t="shared" si="12"/>
        <v>#N/A</v>
      </c>
      <c r="I31" s="21" t="e">
        <f t="shared" si="16"/>
        <v>#N/A</v>
      </c>
    </row>
    <row r="32" spans="1:9">
      <c r="A32" s="15">
        <f t="shared" si="18"/>
        <v>45683</v>
      </c>
      <c r="B32" s="21">
        <f t="shared" si="15"/>
        <v>1</v>
      </c>
      <c r="C32" s="21">
        <v>0</v>
      </c>
      <c r="D32" s="72" t="e">
        <f t="shared" si="8"/>
        <v>#N/A</v>
      </c>
      <c r="E32" s="72" t="e">
        <f t="shared" si="9"/>
        <v>#N/A</v>
      </c>
      <c r="F32" s="72" t="e">
        <f t="shared" si="10"/>
        <v>#N/A</v>
      </c>
      <c r="G32" s="72" t="e">
        <f t="shared" si="11"/>
        <v>#N/A</v>
      </c>
      <c r="H32" s="72" t="e">
        <f t="shared" si="12"/>
        <v>#N/A</v>
      </c>
      <c r="I32" s="21" t="e">
        <f t="shared" si="16"/>
        <v>#N/A</v>
      </c>
    </row>
    <row r="33" spans="1:9">
      <c r="A33" s="15">
        <f t="shared" si="18"/>
        <v>45684</v>
      </c>
      <c r="B33" s="21">
        <f t="shared" si="15"/>
        <v>1</v>
      </c>
      <c r="C33" s="21">
        <v>0</v>
      </c>
      <c r="D33" s="72" t="e">
        <f t="shared" si="8"/>
        <v>#N/A</v>
      </c>
      <c r="E33" s="72" t="e">
        <f t="shared" si="9"/>
        <v>#N/A</v>
      </c>
      <c r="F33" s="72" t="e">
        <f t="shared" si="10"/>
        <v>#N/A</v>
      </c>
      <c r="G33" s="72" t="e">
        <f t="shared" si="11"/>
        <v>#N/A</v>
      </c>
      <c r="H33" s="72" t="e">
        <f t="shared" si="12"/>
        <v>#N/A</v>
      </c>
      <c r="I33" s="21" t="e">
        <f t="shared" si="16"/>
        <v>#N/A</v>
      </c>
    </row>
    <row r="34" spans="1:9">
      <c r="A34" s="15">
        <f t="shared" si="18"/>
        <v>45685</v>
      </c>
      <c r="B34" s="21">
        <f t="shared" si="15"/>
        <v>1</v>
      </c>
      <c r="C34" s="21">
        <v>0</v>
      </c>
      <c r="D34" s="72" t="e">
        <f t="shared" si="8"/>
        <v>#N/A</v>
      </c>
      <c r="E34" s="72" t="e">
        <f t="shared" si="9"/>
        <v>#N/A</v>
      </c>
      <c r="F34" s="72" t="e">
        <f t="shared" si="10"/>
        <v>#N/A</v>
      </c>
      <c r="G34" s="72" t="e">
        <f t="shared" si="11"/>
        <v>#N/A</v>
      </c>
      <c r="H34" s="72" t="e">
        <f t="shared" si="12"/>
        <v>#N/A</v>
      </c>
      <c r="I34" s="21" t="e">
        <f t="shared" si="16"/>
        <v>#N/A</v>
      </c>
    </row>
    <row r="35" spans="1:9">
      <c r="A35" s="15">
        <f t="shared" si="18"/>
        <v>45686</v>
      </c>
      <c r="B35" s="21">
        <f t="shared" si="15"/>
        <v>1</v>
      </c>
      <c r="C35" s="21">
        <v>0</v>
      </c>
      <c r="D35" s="72" t="e">
        <f t="shared" si="8"/>
        <v>#N/A</v>
      </c>
      <c r="E35" s="72" t="e">
        <f t="shared" si="9"/>
        <v>#N/A</v>
      </c>
      <c r="F35" s="72" t="e">
        <f t="shared" si="10"/>
        <v>#N/A</v>
      </c>
      <c r="G35" s="72" t="e">
        <f t="shared" si="11"/>
        <v>#N/A</v>
      </c>
      <c r="H35" s="72" t="e">
        <f t="shared" si="12"/>
        <v>#N/A</v>
      </c>
      <c r="I35" s="21" t="e">
        <f t="shared" si="16"/>
        <v>#N/A</v>
      </c>
    </row>
    <row r="36" spans="1:9">
      <c r="A36" s="15">
        <f t="shared" si="18"/>
        <v>45687</v>
      </c>
      <c r="B36" s="21">
        <f t="shared" si="15"/>
        <v>1</v>
      </c>
      <c r="C36" s="21">
        <v>0</v>
      </c>
      <c r="D36" s="72" t="e">
        <f t="shared" si="8"/>
        <v>#N/A</v>
      </c>
      <c r="E36" s="72" t="e">
        <f t="shared" si="9"/>
        <v>#N/A</v>
      </c>
      <c r="F36" s="72" t="e">
        <f t="shared" si="10"/>
        <v>#N/A</v>
      </c>
      <c r="G36" s="72" t="e">
        <f t="shared" si="11"/>
        <v>#N/A</v>
      </c>
      <c r="H36" s="72" t="e">
        <f t="shared" si="12"/>
        <v>#N/A</v>
      </c>
      <c r="I36" s="21" t="e">
        <f t="shared" si="16"/>
        <v>#N/A</v>
      </c>
    </row>
    <row r="37" spans="1:9">
      <c r="A37" s="15">
        <f t="shared" si="18"/>
        <v>45688</v>
      </c>
      <c r="B37" s="21">
        <f t="shared" si="15"/>
        <v>1</v>
      </c>
      <c r="C37" s="21">
        <v>0</v>
      </c>
      <c r="D37" s="72" t="e">
        <f t="shared" si="8"/>
        <v>#N/A</v>
      </c>
      <c r="E37" s="72" t="e">
        <f t="shared" si="9"/>
        <v>#N/A</v>
      </c>
      <c r="F37" s="72" t="e">
        <f t="shared" si="10"/>
        <v>#N/A</v>
      </c>
      <c r="G37" s="72" t="e">
        <f t="shared" si="11"/>
        <v>#N/A</v>
      </c>
      <c r="H37" s="72" t="e">
        <f t="shared" si="12"/>
        <v>#N/A</v>
      </c>
      <c r="I37" s="21" t="e">
        <f t="shared" si="16"/>
        <v>#N/A</v>
      </c>
    </row>
    <row r="38" spans="1:9">
      <c r="A38" s="15">
        <f t="shared" si="18"/>
        <v>45689</v>
      </c>
      <c r="B38" s="21">
        <f t="shared" si="15"/>
        <v>1</v>
      </c>
      <c r="C38" s="21">
        <v>0</v>
      </c>
      <c r="D38" s="72" t="e">
        <f t="shared" si="8"/>
        <v>#N/A</v>
      </c>
      <c r="E38" s="72" t="e">
        <f t="shared" si="9"/>
        <v>#N/A</v>
      </c>
      <c r="F38" s="72" t="e">
        <f t="shared" si="10"/>
        <v>#N/A</v>
      </c>
      <c r="G38" s="72" t="e">
        <f t="shared" si="11"/>
        <v>#N/A</v>
      </c>
      <c r="H38" s="72" t="e">
        <f t="shared" si="12"/>
        <v>#N/A</v>
      </c>
      <c r="I38" s="21" t="e">
        <f t="shared" si="16"/>
        <v>#N/A</v>
      </c>
    </row>
    <row r="39" spans="1:9">
      <c r="A39" s="15">
        <f t="shared" si="18"/>
        <v>45690</v>
      </c>
      <c r="B39" s="21">
        <f t="shared" si="15"/>
        <v>1</v>
      </c>
      <c r="C39" s="21">
        <v>0</v>
      </c>
      <c r="D39" s="72" t="e">
        <f t="shared" si="8"/>
        <v>#N/A</v>
      </c>
      <c r="E39" s="72" t="e">
        <f t="shared" si="9"/>
        <v>#N/A</v>
      </c>
      <c r="F39" s="72" t="e">
        <f t="shared" si="10"/>
        <v>#N/A</v>
      </c>
      <c r="G39" s="72" t="e">
        <f t="shared" si="11"/>
        <v>#N/A</v>
      </c>
      <c r="H39" s="72" t="e">
        <f t="shared" si="12"/>
        <v>#N/A</v>
      </c>
      <c r="I39" s="21" t="e">
        <f t="shared" si="16"/>
        <v>#N/A</v>
      </c>
    </row>
    <row r="40" spans="1:9">
      <c r="A40" s="15">
        <f t="shared" si="18"/>
        <v>45691</v>
      </c>
      <c r="B40" s="21">
        <f t="shared" si="15"/>
        <v>1</v>
      </c>
      <c r="C40" s="21">
        <v>0</v>
      </c>
      <c r="D40" s="72" t="e">
        <f t="shared" ref="D40:D70" si="19">IFERROR((SUMPRODUCT(--(date=$A40),--(service="PISP"),--(used="Y"),response)/SUMPRODUCT(--(date=$A40),--(service="PISP"),--(used="Y"),volume)),NA())</f>
        <v>#N/A</v>
      </c>
      <c r="E40" s="72" t="e">
        <f t="shared" ref="E40:E70" si="20">IFERROR((SUMPRODUCT(--(date=$A40),--(service="PISP"),--(used="Y"),response)/SUMPRODUCT(--(date=$A40),--(service="PISP"),--(used="Y"),size)),NA())</f>
        <v>#N/A</v>
      </c>
      <c r="F40" s="72" t="e">
        <f t="shared" ref="F40:F70" si="21">IFERROR((SUMPRODUCT(--(date=$A40),--(service="AISP"),--(used="Y"),response)/SUMPRODUCT(--(date=$A40),--(service="AISP"),--(used="Y"),volume)),NA())</f>
        <v>#N/A</v>
      </c>
      <c r="G40" s="72" t="e">
        <f t="shared" ref="G40:G70" si="22">IFERROR((SUMPRODUCT(--(date=$A40),--(service="AISP"),--(used="Y"),response)/SUMPRODUCT(--(date=$A40),--(service="AISP"),--(used="Y"),size)),NA())</f>
        <v>#N/A</v>
      </c>
      <c r="H40" s="72" t="e">
        <f t="shared" ref="H40:H70" si="23">IFERROR((SUMPRODUCT(--(date=$A40),--(service="CoF"),--(used="Y"),response)/SUMPRODUCT(--(date=$A40),--(service="CoF"),--(used="Y"),volume)),NA())</f>
        <v>#N/A</v>
      </c>
      <c r="I40" s="21" t="e">
        <f t="shared" si="16"/>
        <v>#N/A</v>
      </c>
    </row>
    <row r="41" spans="1:9">
      <c r="A41" s="15">
        <f t="shared" si="18"/>
        <v>45692</v>
      </c>
      <c r="B41" s="21">
        <f t="shared" ref="B41:B72" si="24">IF(C41="",NA(),1-C41)</f>
        <v>1</v>
      </c>
      <c r="C41" s="21">
        <v>0</v>
      </c>
      <c r="D41" s="72" t="e">
        <f t="shared" si="19"/>
        <v>#N/A</v>
      </c>
      <c r="E41" s="72" t="e">
        <f t="shared" si="20"/>
        <v>#N/A</v>
      </c>
      <c r="F41" s="72" t="e">
        <f t="shared" si="21"/>
        <v>#N/A</v>
      </c>
      <c r="G41" s="72" t="e">
        <f t="shared" si="22"/>
        <v>#N/A</v>
      </c>
      <c r="H41" s="72" t="e">
        <f t="shared" si="23"/>
        <v>#N/A</v>
      </c>
      <c r="I41" s="21" t="e">
        <f t="shared" ref="I41:I71" si="25">IFERROR((SUMIF(date,A41,error)/SUMIF(date,A41,volume)),NA())</f>
        <v>#N/A</v>
      </c>
    </row>
    <row r="42" spans="1:9">
      <c r="A42" s="15">
        <f t="shared" si="18"/>
        <v>45693</v>
      </c>
      <c r="B42" s="21">
        <f t="shared" si="24"/>
        <v>1</v>
      </c>
      <c r="C42" s="21">
        <v>0</v>
      </c>
      <c r="D42" s="72" t="e">
        <f t="shared" si="19"/>
        <v>#N/A</v>
      </c>
      <c r="E42" s="72" t="e">
        <f t="shared" si="20"/>
        <v>#N/A</v>
      </c>
      <c r="F42" s="72" t="e">
        <f t="shared" si="21"/>
        <v>#N/A</v>
      </c>
      <c r="G42" s="72" t="e">
        <f t="shared" si="22"/>
        <v>#N/A</v>
      </c>
      <c r="H42" s="72" t="e">
        <f t="shared" si="23"/>
        <v>#N/A</v>
      </c>
      <c r="I42" s="21" t="e">
        <f t="shared" si="25"/>
        <v>#N/A</v>
      </c>
    </row>
    <row r="43" spans="1:9">
      <c r="A43" s="15">
        <f t="shared" si="18"/>
        <v>45694</v>
      </c>
      <c r="B43" s="21">
        <f t="shared" si="24"/>
        <v>1</v>
      </c>
      <c r="C43" s="21">
        <v>0</v>
      </c>
      <c r="D43" s="72" t="e">
        <f t="shared" si="19"/>
        <v>#N/A</v>
      </c>
      <c r="E43" s="72" t="e">
        <f t="shared" si="20"/>
        <v>#N/A</v>
      </c>
      <c r="F43" s="72" t="e">
        <f t="shared" si="21"/>
        <v>#N/A</v>
      </c>
      <c r="G43" s="72" t="e">
        <f t="shared" si="22"/>
        <v>#N/A</v>
      </c>
      <c r="H43" s="72" t="e">
        <f t="shared" si="23"/>
        <v>#N/A</v>
      </c>
      <c r="I43" s="21" t="e">
        <f t="shared" si="25"/>
        <v>#N/A</v>
      </c>
    </row>
    <row r="44" spans="1:9">
      <c r="A44" s="15">
        <f t="shared" si="18"/>
        <v>45695</v>
      </c>
      <c r="B44" s="21">
        <f t="shared" si="24"/>
        <v>1</v>
      </c>
      <c r="C44" s="21">
        <v>0</v>
      </c>
      <c r="D44" s="72" t="e">
        <f t="shared" si="19"/>
        <v>#N/A</v>
      </c>
      <c r="E44" s="72" t="e">
        <f t="shared" si="20"/>
        <v>#N/A</v>
      </c>
      <c r="F44" s="72" t="e">
        <f t="shared" si="21"/>
        <v>#N/A</v>
      </c>
      <c r="G44" s="72" t="e">
        <f t="shared" si="22"/>
        <v>#N/A</v>
      </c>
      <c r="H44" s="72" t="e">
        <f t="shared" si="23"/>
        <v>#N/A</v>
      </c>
      <c r="I44" s="21" t="e">
        <f t="shared" si="25"/>
        <v>#N/A</v>
      </c>
    </row>
    <row r="45" spans="1:9">
      <c r="A45" s="15">
        <f t="shared" si="18"/>
        <v>45696</v>
      </c>
      <c r="B45" s="21">
        <f t="shared" si="24"/>
        <v>1</v>
      </c>
      <c r="C45" s="21">
        <v>0</v>
      </c>
      <c r="D45" s="72" t="e">
        <f t="shared" si="19"/>
        <v>#N/A</v>
      </c>
      <c r="E45" s="72" t="e">
        <f t="shared" si="20"/>
        <v>#N/A</v>
      </c>
      <c r="F45" s="72" t="e">
        <f t="shared" si="21"/>
        <v>#N/A</v>
      </c>
      <c r="G45" s="72" t="e">
        <f t="shared" si="22"/>
        <v>#N/A</v>
      </c>
      <c r="H45" s="72" t="e">
        <f t="shared" si="23"/>
        <v>#N/A</v>
      </c>
      <c r="I45" s="21" t="e">
        <f t="shared" si="25"/>
        <v>#N/A</v>
      </c>
    </row>
    <row r="46" spans="1:9">
      <c r="A46" s="15">
        <f t="shared" si="18"/>
        <v>45697</v>
      </c>
      <c r="B46" s="21">
        <f t="shared" si="24"/>
        <v>1</v>
      </c>
      <c r="C46" s="21">
        <v>0</v>
      </c>
      <c r="D46" s="72" t="e">
        <f t="shared" si="19"/>
        <v>#N/A</v>
      </c>
      <c r="E46" s="72" t="e">
        <f t="shared" si="20"/>
        <v>#N/A</v>
      </c>
      <c r="F46" s="72" t="e">
        <f t="shared" si="21"/>
        <v>#N/A</v>
      </c>
      <c r="G46" s="72" t="e">
        <f t="shared" si="22"/>
        <v>#N/A</v>
      </c>
      <c r="H46" s="72" t="e">
        <f t="shared" si="23"/>
        <v>#N/A</v>
      </c>
      <c r="I46" s="21" t="e">
        <f t="shared" si="25"/>
        <v>#N/A</v>
      </c>
    </row>
    <row r="47" spans="1:9">
      <c r="A47" s="15">
        <f t="shared" si="18"/>
        <v>45698</v>
      </c>
      <c r="B47" s="21">
        <f t="shared" si="24"/>
        <v>1</v>
      </c>
      <c r="C47" s="21">
        <v>0</v>
      </c>
      <c r="D47" s="72" t="e">
        <f t="shared" si="19"/>
        <v>#N/A</v>
      </c>
      <c r="E47" s="72" t="e">
        <f t="shared" si="20"/>
        <v>#N/A</v>
      </c>
      <c r="F47" s="72" t="e">
        <f t="shared" si="21"/>
        <v>#N/A</v>
      </c>
      <c r="G47" s="72" t="e">
        <f t="shared" si="22"/>
        <v>#N/A</v>
      </c>
      <c r="H47" s="72" t="e">
        <f t="shared" si="23"/>
        <v>#N/A</v>
      </c>
      <c r="I47" s="21" t="e">
        <f t="shared" si="25"/>
        <v>#N/A</v>
      </c>
    </row>
    <row r="48" spans="1:9">
      <c r="A48" s="15">
        <f t="shared" si="18"/>
        <v>45699</v>
      </c>
      <c r="B48" s="21">
        <f t="shared" si="24"/>
        <v>1</v>
      </c>
      <c r="C48" s="21">
        <v>0</v>
      </c>
      <c r="D48" s="72" t="e">
        <f t="shared" si="19"/>
        <v>#N/A</v>
      </c>
      <c r="E48" s="72" t="e">
        <f t="shared" si="20"/>
        <v>#N/A</v>
      </c>
      <c r="F48" s="72" t="e">
        <f t="shared" si="21"/>
        <v>#N/A</v>
      </c>
      <c r="G48" s="72" t="e">
        <f t="shared" si="22"/>
        <v>#N/A</v>
      </c>
      <c r="H48" s="72" t="e">
        <f t="shared" si="23"/>
        <v>#N/A</v>
      </c>
      <c r="I48" s="21" t="e">
        <f t="shared" si="25"/>
        <v>#N/A</v>
      </c>
    </row>
    <row r="49" spans="1:9">
      <c r="A49" s="15">
        <f t="shared" si="18"/>
        <v>45700</v>
      </c>
      <c r="B49" s="21">
        <f t="shared" si="24"/>
        <v>1</v>
      </c>
      <c r="C49" s="21">
        <v>0</v>
      </c>
      <c r="D49" s="72" t="e">
        <f t="shared" si="19"/>
        <v>#N/A</v>
      </c>
      <c r="E49" s="72" t="e">
        <f t="shared" si="20"/>
        <v>#N/A</v>
      </c>
      <c r="F49" s="72" t="e">
        <f t="shared" si="21"/>
        <v>#N/A</v>
      </c>
      <c r="G49" s="72" t="e">
        <f t="shared" si="22"/>
        <v>#N/A</v>
      </c>
      <c r="H49" s="72" t="e">
        <f t="shared" si="23"/>
        <v>#N/A</v>
      </c>
      <c r="I49" s="21" t="e">
        <f t="shared" si="25"/>
        <v>#N/A</v>
      </c>
    </row>
    <row r="50" spans="1:9">
      <c r="A50" s="15">
        <f t="shared" si="18"/>
        <v>45701</v>
      </c>
      <c r="B50" s="21">
        <f t="shared" si="24"/>
        <v>1</v>
      </c>
      <c r="C50" s="21">
        <v>0</v>
      </c>
      <c r="D50" s="72" t="e">
        <f t="shared" si="19"/>
        <v>#N/A</v>
      </c>
      <c r="E50" s="72" t="e">
        <f t="shared" si="20"/>
        <v>#N/A</v>
      </c>
      <c r="F50" s="72" t="e">
        <f t="shared" si="21"/>
        <v>#N/A</v>
      </c>
      <c r="G50" s="72" t="e">
        <f t="shared" si="22"/>
        <v>#N/A</v>
      </c>
      <c r="H50" s="72" t="e">
        <f t="shared" si="23"/>
        <v>#N/A</v>
      </c>
      <c r="I50" s="21" t="e">
        <f t="shared" si="25"/>
        <v>#N/A</v>
      </c>
    </row>
    <row r="51" spans="1:9">
      <c r="A51" s="15">
        <f t="shared" si="18"/>
        <v>45702</v>
      </c>
      <c r="B51" s="21">
        <f t="shared" si="24"/>
        <v>1</v>
      </c>
      <c r="C51" s="21">
        <v>0</v>
      </c>
      <c r="D51" s="72" t="e">
        <f t="shared" si="19"/>
        <v>#N/A</v>
      </c>
      <c r="E51" s="72" t="e">
        <f t="shared" si="20"/>
        <v>#N/A</v>
      </c>
      <c r="F51" s="72" t="e">
        <f t="shared" si="21"/>
        <v>#N/A</v>
      </c>
      <c r="G51" s="72" t="e">
        <f t="shared" si="22"/>
        <v>#N/A</v>
      </c>
      <c r="H51" s="72" t="e">
        <f t="shared" si="23"/>
        <v>#N/A</v>
      </c>
      <c r="I51" s="21" t="e">
        <f t="shared" si="25"/>
        <v>#N/A</v>
      </c>
    </row>
    <row r="52" spans="1:9">
      <c r="A52" s="15">
        <f t="shared" si="18"/>
        <v>45703</v>
      </c>
      <c r="B52" s="21">
        <f t="shared" si="24"/>
        <v>1</v>
      </c>
      <c r="C52" s="21">
        <v>0</v>
      </c>
      <c r="D52" s="72" t="e">
        <f t="shared" si="19"/>
        <v>#N/A</v>
      </c>
      <c r="E52" s="72" t="e">
        <f t="shared" si="20"/>
        <v>#N/A</v>
      </c>
      <c r="F52" s="72" t="e">
        <f t="shared" si="21"/>
        <v>#N/A</v>
      </c>
      <c r="G52" s="72" t="e">
        <f t="shared" si="22"/>
        <v>#N/A</v>
      </c>
      <c r="H52" s="72" t="e">
        <f t="shared" si="23"/>
        <v>#N/A</v>
      </c>
      <c r="I52" s="21" t="e">
        <f t="shared" si="25"/>
        <v>#N/A</v>
      </c>
    </row>
    <row r="53" spans="1:9">
      <c r="A53" s="15">
        <f t="shared" si="18"/>
        <v>45704</v>
      </c>
      <c r="B53" s="21">
        <f t="shared" si="24"/>
        <v>1</v>
      </c>
      <c r="C53" s="21">
        <v>0</v>
      </c>
      <c r="D53" s="72" t="e">
        <f t="shared" si="19"/>
        <v>#N/A</v>
      </c>
      <c r="E53" s="72" t="e">
        <f t="shared" si="20"/>
        <v>#N/A</v>
      </c>
      <c r="F53" s="72" t="e">
        <f t="shared" si="21"/>
        <v>#N/A</v>
      </c>
      <c r="G53" s="72" t="e">
        <f t="shared" si="22"/>
        <v>#N/A</v>
      </c>
      <c r="H53" s="72" t="e">
        <f t="shared" si="23"/>
        <v>#N/A</v>
      </c>
      <c r="I53" s="21" t="e">
        <f t="shared" si="25"/>
        <v>#N/A</v>
      </c>
    </row>
    <row r="54" spans="1:9">
      <c r="A54" s="15">
        <f t="shared" si="18"/>
        <v>45705</v>
      </c>
      <c r="B54" s="21">
        <f t="shared" si="24"/>
        <v>1</v>
      </c>
      <c r="C54" s="21">
        <v>0</v>
      </c>
      <c r="D54" s="72" t="e">
        <f t="shared" si="19"/>
        <v>#N/A</v>
      </c>
      <c r="E54" s="72" t="e">
        <f t="shared" si="20"/>
        <v>#N/A</v>
      </c>
      <c r="F54" s="72" t="e">
        <f t="shared" si="21"/>
        <v>#N/A</v>
      </c>
      <c r="G54" s="72" t="e">
        <f t="shared" si="22"/>
        <v>#N/A</v>
      </c>
      <c r="H54" s="72" t="e">
        <f t="shared" si="23"/>
        <v>#N/A</v>
      </c>
      <c r="I54" s="21" t="e">
        <f t="shared" si="25"/>
        <v>#N/A</v>
      </c>
    </row>
    <row r="55" spans="1:9">
      <c r="A55" s="15">
        <f t="shared" si="18"/>
        <v>45706</v>
      </c>
      <c r="B55" s="21">
        <f t="shared" si="24"/>
        <v>1</v>
      </c>
      <c r="C55" s="21">
        <v>0</v>
      </c>
      <c r="D55" s="72" t="e">
        <f t="shared" si="19"/>
        <v>#N/A</v>
      </c>
      <c r="E55" s="72" t="e">
        <f t="shared" si="20"/>
        <v>#N/A</v>
      </c>
      <c r="F55" s="72" t="e">
        <f t="shared" si="21"/>
        <v>#N/A</v>
      </c>
      <c r="G55" s="72" t="e">
        <f t="shared" si="22"/>
        <v>#N/A</v>
      </c>
      <c r="H55" s="72" t="e">
        <f t="shared" si="23"/>
        <v>#N/A</v>
      </c>
      <c r="I55" s="21" t="e">
        <f t="shared" si="25"/>
        <v>#N/A</v>
      </c>
    </row>
    <row r="56" spans="1:9">
      <c r="A56" s="15">
        <f t="shared" si="18"/>
        <v>45707</v>
      </c>
      <c r="B56" s="21">
        <f t="shared" si="24"/>
        <v>1</v>
      </c>
      <c r="C56" s="21">
        <v>0</v>
      </c>
      <c r="D56" s="72" t="e">
        <f t="shared" si="19"/>
        <v>#N/A</v>
      </c>
      <c r="E56" s="72" t="e">
        <f t="shared" si="20"/>
        <v>#N/A</v>
      </c>
      <c r="F56" s="72" t="e">
        <f t="shared" si="21"/>
        <v>#N/A</v>
      </c>
      <c r="G56" s="72" t="e">
        <f t="shared" si="22"/>
        <v>#N/A</v>
      </c>
      <c r="H56" s="72" t="e">
        <f t="shared" si="23"/>
        <v>#N/A</v>
      </c>
      <c r="I56" s="21" t="e">
        <f t="shared" si="25"/>
        <v>#N/A</v>
      </c>
    </row>
    <row r="57" spans="1:9">
      <c r="A57" s="15">
        <f t="shared" si="18"/>
        <v>45708</v>
      </c>
      <c r="B57" s="21">
        <f t="shared" si="24"/>
        <v>1</v>
      </c>
      <c r="C57" s="21">
        <v>0</v>
      </c>
      <c r="D57" s="72" t="e">
        <f t="shared" si="19"/>
        <v>#N/A</v>
      </c>
      <c r="E57" s="72" t="e">
        <f t="shared" si="20"/>
        <v>#N/A</v>
      </c>
      <c r="F57" s="72" t="e">
        <f t="shared" si="21"/>
        <v>#N/A</v>
      </c>
      <c r="G57" s="72" t="e">
        <f t="shared" si="22"/>
        <v>#N/A</v>
      </c>
      <c r="H57" s="72" t="e">
        <f t="shared" si="23"/>
        <v>#N/A</v>
      </c>
      <c r="I57" s="21" t="e">
        <f t="shared" si="25"/>
        <v>#N/A</v>
      </c>
    </row>
    <row r="58" spans="1:9">
      <c r="A58" s="15">
        <f t="shared" si="18"/>
        <v>45709</v>
      </c>
      <c r="B58" s="21">
        <f t="shared" si="24"/>
        <v>1</v>
      </c>
      <c r="C58" s="21">
        <v>0</v>
      </c>
      <c r="D58" s="72" t="e">
        <f t="shared" si="19"/>
        <v>#N/A</v>
      </c>
      <c r="E58" s="72" t="e">
        <f t="shared" si="20"/>
        <v>#N/A</v>
      </c>
      <c r="F58" s="72" t="e">
        <f t="shared" si="21"/>
        <v>#N/A</v>
      </c>
      <c r="G58" s="72" t="e">
        <f t="shared" si="22"/>
        <v>#N/A</v>
      </c>
      <c r="H58" s="72" t="e">
        <f t="shared" si="23"/>
        <v>#N/A</v>
      </c>
      <c r="I58" s="21" t="e">
        <f t="shared" si="25"/>
        <v>#N/A</v>
      </c>
    </row>
    <row r="59" spans="1:9">
      <c r="A59" s="15">
        <f t="shared" si="18"/>
        <v>45710</v>
      </c>
      <c r="B59" s="21">
        <f t="shared" si="24"/>
        <v>1</v>
      </c>
      <c r="C59" s="21">
        <v>0</v>
      </c>
      <c r="D59" s="72" t="e">
        <f t="shared" si="19"/>
        <v>#N/A</v>
      </c>
      <c r="E59" s="72" t="e">
        <f t="shared" si="20"/>
        <v>#N/A</v>
      </c>
      <c r="F59" s="72" t="e">
        <f t="shared" si="21"/>
        <v>#N/A</v>
      </c>
      <c r="G59" s="72" t="e">
        <f t="shared" si="22"/>
        <v>#N/A</v>
      </c>
      <c r="H59" s="72" t="e">
        <f t="shared" si="23"/>
        <v>#N/A</v>
      </c>
      <c r="I59" s="21" t="e">
        <f t="shared" si="25"/>
        <v>#N/A</v>
      </c>
    </row>
    <row r="60" spans="1:9">
      <c r="A60" s="15">
        <f t="shared" si="18"/>
        <v>45711</v>
      </c>
      <c r="B60" s="21">
        <f t="shared" si="24"/>
        <v>1</v>
      </c>
      <c r="C60" s="21">
        <v>0</v>
      </c>
      <c r="D60" s="72" t="e">
        <f t="shared" si="19"/>
        <v>#N/A</v>
      </c>
      <c r="E60" s="72" t="e">
        <f t="shared" si="20"/>
        <v>#N/A</v>
      </c>
      <c r="F60" s="72" t="e">
        <f t="shared" si="21"/>
        <v>#N/A</v>
      </c>
      <c r="G60" s="72" t="e">
        <f t="shared" si="22"/>
        <v>#N/A</v>
      </c>
      <c r="H60" s="72" t="e">
        <f t="shared" si="23"/>
        <v>#N/A</v>
      </c>
      <c r="I60" s="21" t="e">
        <f t="shared" si="25"/>
        <v>#N/A</v>
      </c>
    </row>
    <row r="61" spans="1:9">
      <c r="A61" s="15">
        <f t="shared" si="18"/>
        <v>45712</v>
      </c>
      <c r="B61" s="21">
        <f t="shared" si="24"/>
        <v>1</v>
      </c>
      <c r="C61" s="21">
        <v>0</v>
      </c>
      <c r="D61" s="72" t="e">
        <f t="shared" si="19"/>
        <v>#N/A</v>
      </c>
      <c r="E61" s="72" t="e">
        <f t="shared" si="20"/>
        <v>#N/A</v>
      </c>
      <c r="F61" s="72" t="e">
        <f t="shared" si="21"/>
        <v>#N/A</v>
      </c>
      <c r="G61" s="72" t="e">
        <f t="shared" si="22"/>
        <v>#N/A</v>
      </c>
      <c r="H61" s="72" t="e">
        <f t="shared" si="23"/>
        <v>#N/A</v>
      </c>
      <c r="I61" s="21" t="e">
        <f t="shared" si="25"/>
        <v>#N/A</v>
      </c>
    </row>
    <row r="62" spans="1:9">
      <c r="A62" s="15">
        <f t="shared" si="18"/>
        <v>45713</v>
      </c>
      <c r="B62" s="21">
        <f t="shared" si="24"/>
        <v>1</v>
      </c>
      <c r="C62" s="21">
        <v>0</v>
      </c>
      <c r="D62" s="72" t="e">
        <f t="shared" si="19"/>
        <v>#N/A</v>
      </c>
      <c r="E62" s="72" t="e">
        <f t="shared" si="20"/>
        <v>#N/A</v>
      </c>
      <c r="F62" s="72" t="e">
        <f t="shared" si="21"/>
        <v>#N/A</v>
      </c>
      <c r="G62" s="72" t="e">
        <f t="shared" si="22"/>
        <v>#N/A</v>
      </c>
      <c r="H62" s="72" t="e">
        <f t="shared" si="23"/>
        <v>#N/A</v>
      </c>
      <c r="I62" s="21" t="e">
        <f t="shared" si="25"/>
        <v>#N/A</v>
      </c>
    </row>
    <row r="63" spans="1:9">
      <c r="A63" s="15">
        <f t="shared" si="18"/>
        <v>45714</v>
      </c>
      <c r="B63" s="21">
        <f t="shared" si="24"/>
        <v>1</v>
      </c>
      <c r="C63" s="21">
        <v>0</v>
      </c>
      <c r="D63" s="72" t="e">
        <f t="shared" si="19"/>
        <v>#N/A</v>
      </c>
      <c r="E63" s="72" t="e">
        <f t="shared" si="20"/>
        <v>#N/A</v>
      </c>
      <c r="F63" s="72" t="e">
        <f t="shared" si="21"/>
        <v>#N/A</v>
      </c>
      <c r="G63" s="72" t="e">
        <f t="shared" si="22"/>
        <v>#N/A</v>
      </c>
      <c r="H63" s="72" t="e">
        <f t="shared" si="23"/>
        <v>#N/A</v>
      </c>
      <c r="I63" s="21" t="e">
        <f t="shared" si="25"/>
        <v>#N/A</v>
      </c>
    </row>
    <row r="64" spans="1:9">
      <c r="A64" s="15">
        <f t="shared" si="18"/>
        <v>45715</v>
      </c>
      <c r="B64" s="21">
        <f t="shared" si="24"/>
        <v>1</v>
      </c>
      <c r="C64" s="21">
        <v>0</v>
      </c>
      <c r="D64" s="72" t="e">
        <f t="shared" si="19"/>
        <v>#N/A</v>
      </c>
      <c r="E64" s="72" t="e">
        <f t="shared" si="20"/>
        <v>#N/A</v>
      </c>
      <c r="F64" s="72" t="e">
        <f t="shared" si="21"/>
        <v>#N/A</v>
      </c>
      <c r="G64" s="72" t="e">
        <f t="shared" si="22"/>
        <v>#N/A</v>
      </c>
      <c r="H64" s="72" t="e">
        <f t="shared" si="23"/>
        <v>#N/A</v>
      </c>
      <c r="I64" s="21" t="e">
        <f t="shared" si="25"/>
        <v>#N/A</v>
      </c>
    </row>
    <row r="65" spans="1:9">
      <c r="A65" s="15">
        <f t="shared" si="18"/>
        <v>45716</v>
      </c>
      <c r="B65" s="21">
        <f t="shared" si="24"/>
        <v>1</v>
      </c>
      <c r="C65" s="21">
        <v>0</v>
      </c>
      <c r="D65" s="72" t="e">
        <f t="shared" si="19"/>
        <v>#N/A</v>
      </c>
      <c r="E65" s="72" t="e">
        <f t="shared" si="20"/>
        <v>#N/A</v>
      </c>
      <c r="F65" s="72" t="e">
        <f t="shared" si="21"/>
        <v>#N/A</v>
      </c>
      <c r="G65" s="72" t="e">
        <f t="shared" si="22"/>
        <v>#N/A</v>
      </c>
      <c r="H65" s="72" t="e">
        <f t="shared" si="23"/>
        <v>#N/A</v>
      </c>
      <c r="I65" s="21" t="e">
        <f t="shared" si="25"/>
        <v>#N/A</v>
      </c>
    </row>
    <row r="66" spans="1:9">
      <c r="A66" s="15">
        <f t="shared" si="18"/>
        <v>45717</v>
      </c>
      <c r="B66" s="21">
        <f t="shared" si="24"/>
        <v>1</v>
      </c>
      <c r="C66" s="21">
        <v>0</v>
      </c>
      <c r="D66" s="72" t="e">
        <f t="shared" si="19"/>
        <v>#N/A</v>
      </c>
      <c r="E66" s="72" t="e">
        <f t="shared" si="20"/>
        <v>#N/A</v>
      </c>
      <c r="F66" s="72" t="e">
        <f t="shared" si="21"/>
        <v>#N/A</v>
      </c>
      <c r="G66" s="72" t="e">
        <f t="shared" si="22"/>
        <v>#N/A</v>
      </c>
      <c r="H66" s="72" t="e">
        <f t="shared" si="23"/>
        <v>#N/A</v>
      </c>
      <c r="I66" s="21" t="e">
        <f t="shared" si="25"/>
        <v>#N/A</v>
      </c>
    </row>
    <row r="67" spans="1:9">
      <c r="A67" s="15">
        <f t="shared" si="18"/>
        <v>45718</v>
      </c>
      <c r="B67" s="21">
        <f t="shared" si="24"/>
        <v>1</v>
      </c>
      <c r="C67" s="21">
        <v>0</v>
      </c>
      <c r="D67" s="72" t="e">
        <f t="shared" si="19"/>
        <v>#N/A</v>
      </c>
      <c r="E67" s="72" t="e">
        <f t="shared" si="20"/>
        <v>#N/A</v>
      </c>
      <c r="F67" s="72" t="e">
        <f t="shared" si="21"/>
        <v>#N/A</v>
      </c>
      <c r="G67" s="72" t="e">
        <f t="shared" si="22"/>
        <v>#N/A</v>
      </c>
      <c r="H67" s="72" t="e">
        <f t="shared" si="23"/>
        <v>#N/A</v>
      </c>
      <c r="I67" s="21" t="e">
        <f t="shared" si="25"/>
        <v>#N/A</v>
      </c>
    </row>
    <row r="68" spans="1:9">
      <c r="A68" s="15">
        <f t="shared" si="18"/>
        <v>45719</v>
      </c>
      <c r="B68" s="21">
        <f t="shared" si="24"/>
        <v>1</v>
      </c>
      <c r="C68" s="21">
        <v>0</v>
      </c>
      <c r="D68" s="72" t="e">
        <f t="shared" si="19"/>
        <v>#N/A</v>
      </c>
      <c r="E68" s="72" t="e">
        <f t="shared" si="20"/>
        <v>#N/A</v>
      </c>
      <c r="F68" s="72" t="e">
        <f t="shared" si="21"/>
        <v>#N/A</v>
      </c>
      <c r="G68" s="72" t="e">
        <f t="shared" si="22"/>
        <v>#N/A</v>
      </c>
      <c r="H68" s="72" t="e">
        <f t="shared" si="23"/>
        <v>#N/A</v>
      </c>
      <c r="I68" s="21" t="e">
        <f t="shared" si="25"/>
        <v>#N/A</v>
      </c>
    </row>
    <row r="69" spans="1:9">
      <c r="A69" s="15">
        <f t="shared" si="18"/>
        <v>45720</v>
      </c>
      <c r="B69" s="21">
        <f t="shared" si="24"/>
        <v>1</v>
      </c>
      <c r="C69" s="21">
        <v>0</v>
      </c>
      <c r="D69" s="72" t="e">
        <f t="shared" si="19"/>
        <v>#N/A</v>
      </c>
      <c r="E69" s="72" t="e">
        <f t="shared" si="20"/>
        <v>#N/A</v>
      </c>
      <c r="F69" s="72" t="e">
        <f t="shared" si="21"/>
        <v>#N/A</v>
      </c>
      <c r="G69" s="72" t="e">
        <f t="shared" si="22"/>
        <v>#N/A</v>
      </c>
      <c r="H69" s="72" t="e">
        <f t="shared" si="23"/>
        <v>#N/A</v>
      </c>
      <c r="I69" s="21" t="e">
        <f t="shared" si="25"/>
        <v>#N/A</v>
      </c>
    </row>
    <row r="70" spans="1:9">
      <c r="A70" s="15">
        <f t="shared" si="18"/>
        <v>45721</v>
      </c>
      <c r="B70" s="21">
        <f t="shared" si="24"/>
        <v>1</v>
      </c>
      <c r="C70" s="21">
        <v>0</v>
      </c>
      <c r="D70" s="72" t="e">
        <f t="shared" si="19"/>
        <v>#N/A</v>
      </c>
      <c r="E70" s="72" t="e">
        <f t="shared" si="20"/>
        <v>#N/A</v>
      </c>
      <c r="F70" s="72" t="e">
        <f t="shared" si="21"/>
        <v>#N/A</v>
      </c>
      <c r="G70" s="72" t="e">
        <f t="shared" si="22"/>
        <v>#N/A</v>
      </c>
      <c r="H70" s="72" t="e">
        <f t="shared" si="23"/>
        <v>#N/A</v>
      </c>
      <c r="I70" s="21" t="e">
        <f t="shared" si="25"/>
        <v>#N/A</v>
      </c>
    </row>
    <row r="71" spans="1:9">
      <c r="A71" s="15">
        <f t="shared" si="18"/>
        <v>45722</v>
      </c>
      <c r="B71" s="21">
        <f t="shared" si="24"/>
        <v>1</v>
      </c>
      <c r="C71" s="21">
        <v>0</v>
      </c>
      <c r="D71" s="72" t="e">
        <f t="shared" ref="D71" si="26">IFERROR((SUMPRODUCT(--(date=$A71),--(service="PISP"),--(used="Y"),response)/SUMPRODUCT(--(date=$A71),--(service="PISP"),--(used="Y"),volume)),NA())</f>
        <v>#N/A</v>
      </c>
      <c r="E71" s="72" t="e">
        <f t="shared" ref="E71" si="27">IFERROR((SUMPRODUCT(--(date=$A71),--(service="PISP"),--(used="Y"),response)/SUMPRODUCT(--(date=$A71),--(service="PISP"),--(used="Y"),size)),NA())</f>
        <v>#N/A</v>
      </c>
      <c r="F71" s="72" t="e">
        <f t="shared" ref="F71" si="28">IFERROR((SUMPRODUCT(--(date=$A71),--(service="AISP"),--(used="Y"),response)/SUMPRODUCT(--(date=$A71),--(service="AISP"),--(used="Y"),volume)),NA())</f>
        <v>#N/A</v>
      </c>
      <c r="G71" s="72" t="e">
        <f t="shared" ref="G71" si="29">IFERROR((SUMPRODUCT(--(date=$A71),--(service="AISP"),--(used="Y"),response)/SUMPRODUCT(--(date=$A71),--(service="AISP"),--(used="Y"),size)),NA())</f>
        <v>#N/A</v>
      </c>
      <c r="H71" s="72" t="e">
        <f t="shared" ref="H71" si="30">IFERROR((SUMPRODUCT(--(date=$A71),--(service="CoF"),--(used="Y"),response)/SUMPRODUCT(--(date=$A71),--(service="CoF"),--(used="Y"),volume)),NA())</f>
        <v>#N/A</v>
      </c>
      <c r="I71" s="21" t="e">
        <f t="shared" si="25"/>
        <v>#N/A</v>
      </c>
    </row>
    <row r="72" spans="1:9">
      <c r="A72" s="15">
        <f t="shared" ref="A72" si="31">A71+1</f>
        <v>45723</v>
      </c>
      <c r="B72" s="21">
        <f t="shared" si="24"/>
        <v>1</v>
      </c>
      <c r="C72" s="21">
        <v>0</v>
      </c>
      <c r="D72" s="72" t="e">
        <f t="shared" ref="D72:D98" si="32">IFERROR((SUMPRODUCT(--(date=$A72),--(service="PISP"),--(used="Y"),response)/SUMPRODUCT(--(date=$A72),--(service="PISP"),--(used="Y"),volume)),NA())</f>
        <v>#N/A</v>
      </c>
      <c r="E72" s="72" t="e">
        <f t="shared" ref="E72:E98" si="33">IFERROR((SUMPRODUCT(--(date=$A72),--(service="PISP"),--(used="Y"),response)/SUMPRODUCT(--(date=$A72),--(service="PISP"),--(used="Y"),size)),NA())</f>
        <v>#N/A</v>
      </c>
      <c r="F72" s="72" t="e">
        <f t="shared" ref="F72:F98" si="34">IFERROR((SUMPRODUCT(--(date=$A72),--(service="AISP"),--(used="Y"),response)/SUMPRODUCT(--(date=$A72),--(service="AISP"),--(used="Y"),volume)),NA())</f>
        <v>#N/A</v>
      </c>
      <c r="G72" s="72" t="e">
        <f t="shared" ref="G72:G98" si="35">IFERROR((SUMPRODUCT(--(date=$A72),--(service="AISP"),--(used="Y"),response)/SUMPRODUCT(--(date=$A72),--(service="AISP"),--(used="Y"),size)),NA())</f>
        <v>#N/A</v>
      </c>
      <c r="H72" s="72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45724</v>
      </c>
      <c r="B73" s="21">
        <f t="shared" ref="B73" si="39">IF(C73="",NA(),1-C73)</f>
        <v>1</v>
      </c>
      <c r="C73" s="21">
        <v>0</v>
      </c>
      <c r="D73" s="72" t="e">
        <f t="shared" si="32"/>
        <v>#N/A</v>
      </c>
      <c r="E73" s="72" t="e">
        <f t="shared" si="33"/>
        <v>#N/A</v>
      </c>
      <c r="F73" s="72" t="e">
        <f t="shared" si="34"/>
        <v>#N/A</v>
      </c>
      <c r="G73" s="72" t="e">
        <f t="shared" si="35"/>
        <v>#N/A</v>
      </c>
      <c r="H73" s="72" t="e">
        <f t="shared" si="36"/>
        <v>#N/A</v>
      </c>
      <c r="I73" s="21" t="e">
        <f t="shared" ref="I73:I88" si="40">IFERROR((SUMIF(date,A73,error)/SUMIF(date,A73,volume)),NA())</f>
        <v>#N/A</v>
      </c>
    </row>
    <row r="74" spans="1:9">
      <c r="A74" s="15">
        <f t="shared" si="38"/>
        <v>45725</v>
      </c>
      <c r="B74" s="21">
        <f t="shared" ref="B74:B88" si="41">IF(C74="",NA(),1-C74)</f>
        <v>1</v>
      </c>
      <c r="C74" s="21">
        <v>0</v>
      </c>
      <c r="D74" s="72" t="e">
        <f t="shared" si="32"/>
        <v>#N/A</v>
      </c>
      <c r="E74" s="72" t="e">
        <f t="shared" si="33"/>
        <v>#N/A</v>
      </c>
      <c r="F74" s="72" t="e">
        <f t="shared" si="34"/>
        <v>#N/A</v>
      </c>
      <c r="G74" s="72" t="e">
        <f t="shared" si="35"/>
        <v>#N/A</v>
      </c>
      <c r="H74" s="72" t="e">
        <f t="shared" si="36"/>
        <v>#N/A</v>
      </c>
      <c r="I74" s="21" t="e">
        <f t="shared" si="40"/>
        <v>#N/A</v>
      </c>
    </row>
    <row r="75" spans="1:9">
      <c r="A75" s="15">
        <f t="shared" si="38"/>
        <v>45726</v>
      </c>
      <c r="B75" s="21">
        <f t="shared" si="41"/>
        <v>1</v>
      </c>
      <c r="C75" s="21">
        <v>0</v>
      </c>
      <c r="D75" s="72" t="e">
        <f t="shared" si="32"/>
        <v>#N/A</v>
      </c>
      <c r="E75" s="72" t="e">
        <f t="shared" si="33"/>
        <v>#N/A</v>
      </c>
      <c r="F75" s="72" t="e">
        <f t="shared" si="34"/>
        <v>#N/A</v>
      </c>
      <c r="G75" s="72" t="e">
        <f t="shared" si="35"/>
        <v>#N/A</v>
      </c>
      <c r="H75" s="72" t="e">
        <f t="shared" si="36"/>
        <v>#N/A</v>
      </c>
      <c r="I75" s="21" t="e">
        <f t="shared" si="40"/>
        <v>#N/A</v>
      </c>
    </row>
    <row r="76" spans="1:9">
      <c r="A76" s="15">
        <f t="shared" si="38"/>
        <v>45727</v>
      </c>
      <c r="B76" s="21">
        <f t="shared" si="41"/>
        <v>1</v>
      </c>
      <c r="C76" s="21">
        <v>0</v>
      </c>
      <c r="D76" s="72" t="e">
        <f t="shared" si="32"/>
        <v>#N/A</v>
      </c>
      <c r="E76" s="72" t="e">
        <f t="shared" si="33"/>
        <v>#N/A</v>
      </c>
      <c r="F76" s="72" t="e">
        <f t="shared" si="34"/>
        <v>#N/A</v>
      </c>
      <c r="G76" s="72" t="e">
        <f t="shared" si="35"/>
        <v>#N/A</v>
      </c>
      <c r="H76" s="72" t="e">
        <f t="shared" si="36"/>
        <v>#N/A</v>
      </c>
      <c r="I76" s="21" t="e">
        <f t="shared" si="40"/>
        <v>#N/A</v>
      </c>
    </row>
    <row r="77" spans="1:9">
      <c r="A77" s="15">
        <f t="shared" si="38"/>
        <v>45728</v>
      </c>
      <c r="B77" s="21">
        <f t="shared" si="41"/>
        <v>1</v>
      </c>
      <c r="C77" s="21">
        <v>0</v>
      </c>
      <c r="D77" s="72" t="e">
        <f t="shared" si="32"/>
        <v>#N/A</v>
      </c>
      <c r="E77" s="72" t="e">
        <f t="shared" si="33"/>
        <v>#N/A</v>
      </c>
      <c r="F77" s="72" t="e">
        <f t="shared" si="34"/>
        <v>#N/A</v>
      </c>
      <c r="G77" s="72" t="e">
        <f t="shared" si="35"/>
        <v>#N/A</v>
      </c>
      <c r="H77" s="72" t="e">
        <f t="shared" si="36"/>
        <v>#N/A</v>
      </c>
      <c r="I77" s="21" t="e">
        <f t="shared" si="40"/>
        <v>#N/A</v>
      </c>
    </row>
    <row r="78" spans="1:9">
      <c r="A78" s="15">
        <f t="shared" si="38"/>
        <v>45729</v>
      </c>
      <c r="B78" s="21">
        <f t="shared" si="41"/>
        <v>1</v>
      </c>
      <c r="C78" s="21">
        <v>0</v>
      </c>
      <c r="D78" s="72" t="e">
        <f t="shared" si="32"/>
        <v>#N/A</v>
      </c>
      <c r="E78" s="72" t="e">
        <f t="shared" si="33"/>
        <v>#N/A</v>
      </c>
      <c r="F78" s="72" t="e">
        <f t="shared" si="34"/>
        <v>#N/A</v>
      </c>
      <c r="G78" s="72" t="e">
        <f t="shared" si="35"/>
        <v>#N/A</v>
      </c>
      <c r="H78" s="72" t="e">
        <f t="shared" si="36"/>
        <v>#N/A</v>
      </c>
      <c r="I78" s="21" t="e">
        <f t="shared" si="40"/>
        <v>#N/A</v>
      </c>
    </row>
    <row r="79" spans="1:9">
      <c r="A79" s="15">
        <f t="shared" si="38"/>
        <v>45730</v>
      </c>
      <c r="B79" s="21">
        <f t="shared" si="41"/>
        <v>1</v>
      </c>
      <c r="C79" s="21">
        <v>0</v>
      </c>
      <c r="D79" s="72" t="e">
        <f t="shared" si="32"/>
        <v>#N/A</v>
      </c>
      <c r="E79" s="72" t="e">
        <f t="shared" si="33"/>
        <v>#N/A</v>
      </c>
      <c r="F79" s="72" t="e">
        <f t="shared" si="34"/>
        <v>#N/A</v>
      </c>
      <c r="G79" s="72" t="e">
        <f t="shared" si="35"/>
        <v>#N/A</v>
      </c>
      <c r="H79" s="72" t="e">
        <f t="shared" si="36"/>
        <v>#N/A</v>
      </c>
      <c r="I79" s="21" t="e">
        <f t="shared" si="40"/>
        <v>#N/A</v>
      </c>
    </row>
    <row r="80" spans="1:9">
      <c r="A80" s="15">
        <f t="shared" si="38"/>
        <v>45731</v>
      </c>
      <c r="B80" s="21">
        <f t="shared" si="41"/>
        <v>1</v>
      </c>
      <c r="C80" s="21">
        <v>0</v>
      </c>
      <c r="D80" s="72" t="e">
        <f t="shared" si="32"/>
        <v>#N/A</v>
      </c>
      <c r="E80" s="72" t="e">
        <f t="shared" si="33"/>
        <v>#N/A</v>
      </c>
      <c r="F80" s="72" t="e">
        <f t="shared" si="34"/>
        <v>#N/A</v>
      </c>
      <c r="G80" s="72" t="e">
        <f t="shared" si="35"/>
        <v>#N/A</v>
      </c>
      <c r="H80" s="72" t="e">
        <f t="shared" si="36"/>
        <v>#N/A</v>
      </c>
      <c r="I80" s="21" t="e">
        <f t="shared" si="40"/>
        <v>#N/A</v>
      </c>
    </row>
    <row r="81" spans="1:9">
      <c r="A81" s="15">
        <f t="shared" si="38"/>
        <v>45732</v>
      </c>
      <c r="B81" s="21">
        <f t="shared" si="41"/>
        <v>1</v>
      </c>
      <c r="C81" s="21">
        <v>0</v>
      </c>
      <c r="D81" s="72" t="e">
        <f t="shared" si="32"/>
        <v>#N/A</v>
      </c>
      <c r="E81" s="72" t="e">
        <f t="shared" si="33"/>
        <v>#N/A</v>
      </c>
      <c r="F81" s="72" t="e">
        <f t="shared" si="34"/>
        <v>#N/A</v>
      </c>
      <c r="G81" s="72" t="e">
        <f t="shared" si="35"/>
        <v>#N/A</v>
      </c>
      <c r="H81" s="72" t="e">
        <f t="shared" si="36"/>
        <v>#N/A</v>
      </c>
      <c r="I81" s="21" t="e">
        <f t="shared" si="40"/>
        <v>#N/A</v>
      </c>
    </row>
    <row r="82" spans="1:9">
      <c r="A82" s="15">
        <f t="shared" si="38"/>
        <v>45733</v>
      </c>
      <c r="B82" s="21">
        <f t="shared" si="41"/>
        <v>1</v>
      </c>
      <c r="C82" s="21">
        <v>0</v>
      </c>
      <c r="D82" s="72" t="e">
        <f t="shared" si="32"/>
        <v>#N/A</v>
      </c>
      <c r="E82" s="72" t="e">
        <f t="shared" si="33"/>
        <v>#N/A</v>
      </c>
      <c r="F82" s="72" t="e">
        <f t="shared" si="34"/>
        <v>#N/A</v>
      </c>
      <c r="G82" s="72" t="e">
        <f t="shared" si="35"/>
        <v>#N/A</v>
      </c>
      <c r="H82" s="72" t="e">
        <f t="shared" si="36"/>
        <v>#N/A</v>
      </c>
      <c r="I82" s="21" t="e">
        <f t="shared" si="40"/>
        <v>#N/A</v>
      </c>
    </row>
    <row r="83" spans="1:9">
      <c r="A83" s="15">
        <f t="shared" si="38"/>
        <v>45734</v>
      </c>
      <c r="B83" s="21">
        <f t="shared" si="41"/>
        <v>1</v>
      </c>
      <c r="C83" s="21">
        <v>0</v>
      </c>
      <c r="D83" s="72" t="e">
        <f t="shared" si="32"/>
        <v>#N/A</v>
      </c>
      <c r="E83" s="72" t="e">
        <f t="shared" si="33"/>
        <v>#N/A</v>
      </c>
      <c r="F83" s="72" t="e">
        <f t="shared" si="34"/>
        <v>#N/A</v>
      </c>
      <c r="G83" s="72" t="e">
        <f t="shared" si="35"/>
        <v>#N/A</v>
      </c>
      <c r="H83" s="72" t="e">
        <f t="shared" si="36"/>
        <v>#N/A</v>
      </c>
      <c r="I83" s="21" t="e">
        <f t="shared" si="40"/>
        <v>#N/A</v>
      </c>
    </row>
    <row r="84" spans="1:9">
      <c r="A84" s="15">
        <f t="shared" si="38"/>
        <v>45735</v>
      </c>
      <c r="B84" s="21">
        <f t="shared" si="41"/>
        <v>1</v>
      </c>
      <c r="C84" s="21">
        <v>0</v>
      </c>
      <c r="D84" s="72" t="e">
        <f t="shared" si="32"/>
        <v>#N/A</v>
      </c>
      <c r="E84" s="72" t="e">
        <f t="shared" si="33"/>
        <v>#N/A</v>
      </c>
      <c r="F84" s="72" t="e">
        <f t="shared" si="34"/>
        <v>#N/A</v>
      </c>
      <c r="G84" s="72" t="e">
        <f t="shared" si="35"/>
        <v>#N/A</v>
      </c>
      <c r="H84" s="72" t="e">
        <f t="shared" si="36"/>
        <v>#N/A</v>
      </c>
      <c r="I84" s="21" t="e">
        <f t="shared" si="40"/>
        <v>#N/A</v>
      </c>
    </row>
    <row r="85" spans="1:9">
      <c r="A85" s="15">
        <f t="shared" si="38"/>
        <v>45736</v>
      </c>
      <c r="B85" s="21">
        <f t="shared" si="41"/>
        <v>1</v>
      </c>
      <c r="C85" s="21">
        <v>0</v>
      </c>
      <c r="D85" s="72" t="e">
        <f t="shared" si="32"/>
        <v>#N/A</v>
      </c>
      <c r="E85" s="72" t="e">
        <f t="shared" si="33"/>
        <v>#N/A</v>
      </c>
      <c r="F85" s="72" t="e">
        <f t="shared" si="34"/>
        <v>#N/A</v>
      </c>
      <c r="G85" s="72" t="e">
        <f t="shared" si="35"/>
        <v>#N/A</v>
      </c>
      <c r="H85" s="72" t="e">
        <f t="shared" si="36"/>
        <v>#N/A</v>
      </c>
      <c r="I85" s="21" t="e">
        <f t="shared" si="40"/>
        <v>#N/A</v>
      </c>
    </row>
    <row r="86" spans="1:9">
      <c r="A86" s="15">
        <f t="shared" si="38"/>
        <v>45737</v>
      </c>
      <c r="B86" s="21">
        <f t="shared" si="41"/>
        <v>1</v>
      </c>
      <c r="C86" s="21">
        <v>0</v>
      </c>
      <c r="D86" s="72" t="e">
        <f t="shared" si="32"/>
        <v>#N/A</v>
      </c>
      <c r="E86" s="72" t="e">
        <f t="shared" si="33"/>
        <v>#N/A</v>
      </c>
      <c r="F86" s="72" t="e">
        <f t="shared" si="34"/>
        <v>#N/A</v>
      </c>
      <c r="G86" s="72" t="e">
        <f t="shared" si="35"/>
        <v>#N/A</v>
      </c>
      <c r="H86" s="72" t="e">
        <f t="shared" si="36"/>
        <v>#N/A</v>
      </c>
      <c r="I86" s="21" t="e">
        <f t="shared" si="40"/>
        <v>#N/A</v>
      </c>
    </row>
    <row r="87" spans="1:9">
      <c r="A87" s="15">
        <f t="shared" si="38"/>
        <v>45738</v>
      </c>
      <c r="B87" s="21">
        <f t="shared" si="41"/>
        <v>1</v>
      </c>
      <c r="C87" s="21">
        <v>0</v>
      </c>
      <c r="D87" s="72" t="e">
        <f t="shared" si="32"/>
        <v>#N/A</v>
      </c>
      <c r="E87" s="72" t="e">
        <f t="shared" si="33"/>
        <v>#N/A</v>
      </c>
      <c r="F87" s="72" t="e">
        <f t="shared" si="34"/>
        <v>#N/A</v>
      </c>
      <c r="G87" s="72" t="e">
        <f t="shared" si="35"/>
        <v>#N/A</v>
      </c>
      <c r="H87" s="72" t="e">
        <f t="shared" si="36"/>
        <v>#N/A</v>
      </c>
      <c r="I87" s="21" t="e">
        <f t="shared" si="40"/>
        <v>#N/A</v>
      </c>
    </row>
    <row r="88" spans="1:9">
      <c r="A88" s="15">
        <f t="shared" si="38"/>
        <v>45739</v>
      </c>
      <c r="B88" s="21">
        <f t="shared" si="41"/>
        <v>1</v>
      </c>
      <c r="C88" s="21">
        <v>0</v>
      </c>
      <c r="D88" s="72" t="e">
        <f t="shared" si="32"/>
        <v>#N/A</v>
      </c>
      <c r="E88" s="72" t="e">
        <f t="shared" si="33"/>
        <v>#N/A</v>
      </c>
      <c r="F88" s="72" t="e">
        <f t="shared" si="34"/>
        <v>#N/A</v>
      </c>
      <c r="G88" s="72" t="e">
        <f t="shared" si="35"/>
        <v>#N/A</v>
      </c>
      <c r="H88" s="72" t="e">
        <f t="shared" si="36"/>
        <v>#N/A</v>
      </c>
      <c r="I88" s="21" t="e">
        <f t="shared" si="40"/>
        <v>#N/A</v>
      </c>
    </row>
    <row r="89" spans="1:9">
      <c r="A89" s="15">
        <f t="shared" si="38"/>
        <v>45740</v>
      </c>
      <c r="B89" s="21">
        <f t="shared" ref="B89" si="42">IF(C89="",NA(),1-C89)</f>
        <v>1</v>
      </c>
      <c r="C89" s="21">
        <v>0</v>
      </c>
      <c r="D89" s="72" t="e">
        <f t="shared" si="32"/>
        <v>#N/A</v>
      </c>
      <c r="E89" s="72" t="e">
        <f t="shared" si="33"/>
        <v>#N/A</v>
      </c>
      <c r="F89" s="72" t="e">
        <f t="shared" si="34"/>
        <v>#N/A</v>
      </c>
      <c r="G89" s="72" t="e">
        <f t="shared" si="35"/>
        <v>#N/A</v>
      </c>
      <c r="H89" s="72" t="e">
        <f t="shared" si="36"/>
        <v>#N/A</v>
      </c>
      <c r="I89" s="21" t="e">
        <f t="shared" ref="I89" si="43">IFERROR((SUMIF(date,A89,error)/SUMIF(date,A89,volume)),NA())</f>
        <v>#N/A</v>
      </c>
    </row>
    <row r="90" spans="1:9">
      <c r="A90" s="15">
        <f t="shared" si="38"/>
        <v>45741</v>
      </c>
      <c r="B90" s="21">
        <f t="shared" ref="B90:B98" si="44">IF(C90="",NA(),1-C90)</f>
        <v>1</v>
      </c>
      <c r="C90" s="21">
        <v>0</v>
      </c>
      <c r="D90" s="72" t="e">
        <f t="shared" si="32"/>
        <v>#N/A</v>
      </c>
      <c r="E90" s="72" t="e">
        <f t="shared" si="33"/>
        <v>#N/A</v>
      </c>
      <c r="F90" s="72" t="e">
        <f t="shared" si="34"/>
        <v>#N/A</v>
      </c>
      <c r="G90" s="72" t="e">
        <f t="shared" si="35"/>
        <v>#N/A</v>
      </c>
      <c r="H90" s="72" t="e">
        <f t="shared" si="36"/>
        <v>#N/A</v>
      </c>
      <c r="I90" s="21" t="e">
        <f t="shared" ref="I90:I96" si="45">IFERROR((SUMIF(date,A90,error)/SUMIF(date,A90,volume)),NA())</f>
        <v>#N/A</v>
      </c>
    </row>
    <row r="91" spans="1:9">
      <c r="A91" s="15">
        <f t="shared" si="38"/>
        <v>45742</v>
      </c>
      <c r="B91" s="21">
        <f t="shared" si="44"/>
        <v>1</v>
      </c>
      <c r="C91" s="21">
        <v>0</v>
      </c>
      <c r="D91" s="72" t="e">
        <f t="shared" si="32"/>
        <v>#N/A</v>
      </c>
      <c r="E91" s="72" t="e">
        <f t="shared" si="33"/>
        <v>#N/A</v>
      </c>
      <c r="F91" s="72" t="e">
        <f t="shared" si="34"/>
        <v>#N/A</v>
      </c>
      <c r="G91" s="72" t="e">
        <f t="shared" si="35"/>
        <v>#N/A</v>
      </c>
      <c r="H91" s="72" t="e">
        <f t="shared" si="36"/>
        <v>#N/A</v>
      </c>
      <c r="I91" s="21" t="e">
        <f t="shared" si="45"/>
        <v>#N/A</v>
      </c>
    </row>
    <row r="92" spans="1:9">
      <c r="A92" s="15">
        <f t="shared" si="38"/>
        <v>45743</v>
      </c>
      <c r="B92" s="21">
        <f t="shared" si="44"/>
        <v>1</v>
      </c>
      <c r="C92" s="21">
        <v>0</v>
      </c>
      <c r="D92" s="72" t="e">
        <f t="shared" si="32"/>
        <v>#N/A</v>
      </c>
      <c r="E92" s="72" t="e">
        <f t="shared" si="33"/>
        <v>#N/A</v>
      </c>
      <c r="F92" s="72" t="e">
        <f t="shared" si="34"/>
        <v>#N/A</v>
      </c>
      <c r="G92" s="72" t="e">
        <f t="shared" si="35"/>
        <v>#N/A</v>
      </c>
      <c r="H92" s="72" t="e">
        <f t="shared" si="36"/>
        <v>#N/A</v>
      </c>
      <c r="I92" s="21" t="e">
        <f t="shared" si="45"/>
        <v>#N/A</v>
      </c>
    </row>
    <row r="93" spans="1:9">
      <c r="A93" s="15">
        <f t="shared" si="38"/>
        <v>45744</v>
      </c>
      <c r="B93" s="21">
        <f t="shared" si="44"/>
        <v>1</v>
      </c>
      <c r="C93" s="21">
        <v>0</v>
      </c>
      <c r="D93" s="72" t="e">
        <f t="shared" si="32"/>
        <v>#N/A</v>
      </c>
      <c r="E93" s="72" t="e">
        <f t="shared" si="33"/>
        <v>#N/A</v>
      </c>
      <c r="F93" s="72" t="e">
        <f t="shared" si="34"/>
        <v>#N/A</v>
      </c>
      <c r="G93" s="72" t="e">
        <f t="shared" si="35"/>
        <v>#N/A</v>
      </c>
      <c r="H93" s="72" t="e">
        <f t="shared" si="36"/>
        <v>#N/A</v>
      </c>
      <c r="I93" s="21" t="e">
        <f t="shared" si="45"/>
        <v>#N/A</v>
      </c>
    </row>
    <row r="94" spans="1:9">
      <c r="A94" s="15">
        <f t="shared" si="38"/>
        <v>45745</v>
      </c>
      <c r="B94" s="21">
        <f t="shared" si="44"/>
        <v>1</v>
      </c>
      <c r="C94" s="21">
        <v>0</v>
      </c>
      <c r="D94" s="72" t="e">
        <f t="shared" si="32"/>
        <v>#N/A</v>
      </c>
      <c r="E94" s="72" t="e">
        <f t="shared" si="33"/>
        <v>#N/A</v>
      </c>
      <c r="F94" s="72" t="e">
        <f t="shared" si="34"/>
        <v>#N/A</v>
      </c>
      <c r="G94" s="72" t="e">
        <f t="shared" si="35"/>
        <v>#N/A</v>
      </c>
      <c r="H94" s="72" t="e">
        <f t="shared" si="36"/>
        <v>#N/A</v>
      </c>
      <c r="I94" s="21" t="e">
        <f t="shared" si="45"/>
        <v>#N/A</v>
      </c>
    </row>
    <row r="95" spans="1:9">
      <c r="A95" s="15">
        <f t="shared" si="38"/>
        <v>45746</v>
      </c>
      <c r="B95" s="21">
        <f t="shared" si="44"/>
        <v>1</v>
      </c>
      <c r="C95" s="21">
        <v>0</v>
      </c>
      <c r="D95" s="72" t="e">
        <f t="shared" si="32"/>
        <v>#N/A</v>
      </c>
      <c r="E95" s="72" t="e">
        <f t="shared" si="33"/>
        <v>#N/A</v>
      </c>
      <c r="F95" s="72" t="e">
        <f t="shared" si="34"/>
        <v>#N/A</v>
      </c>
      <c r="G95" s="72" t="e">
        <f t="shared" si="35"/>
        <v>#N/A</v>
      </c>
      <c r="H95" s="72" t="e">
        <f t="shared" si="36"/>
        <v>#N/A</v>
      </c>
      <c r="I95" s="21" t="e">
        <f t="shared" si="45"/>
        <v>#N/A</v>
      </c>
    </row>
    <row r="96" spans="1:9">
      <c r="A96" s="15">
        <f t="shared" si="38"/>
        <v>45747</v>
      </c>
      <c r="B96" s="21">
        <f t="shared" si="44"/>
        <v>1</v>
      </c>
      <c r="C96" s="21">
        <v>0</v>
      </c>
      <c r="D96" s="72" t="e">
        <f t="shared" si="32"/>
        <v>#N/A</v>
      </c>
      <c r="E96" s="72" t="e">
        <f t="shared" si="33"/>
        <v>#N/A</v>
      </c>
      <c r="F96" s="72" t="e">
        <f t="shared" si="34"/>
        <v>#N/A</v>
      </c>
      <c r="G96" s="72" t="e">
        <f t="shared" si="35"/>
        <v>#N/A</v>
      </c>
      <c r="H96" s="72" t="e">
        <f t="shared" si="36"/>
        <v>#N/A</v>
      </c>
      <c r="I96" s="21" t="e">
        <f t="shared" si="45"/>
        <v>#N/A</v>
      </c>
    </row>
    <row r="97" spans="1:9">
      <c r="A97" s="15">
        <f t="shared" si="38"/>
        <v>45748</v>
      </c>
      <c r="B97" s="21">
        <f t="shared" si="44"/>
        <v>1</v>
      </c>
      <c r="C97" s="21">
        <v>0</v>
      </c>
      <c r="D97" s="72" t="e">
        <f>IFERROR((SUMPRODUCT(--(date=$A97),--(service="PISP"),--(used="Y"),response)/SUMPRODUCT(--(date=$A97),--(service="PISP"),--(used="Y"),volume)),NA())</f>
        <v>#N/A</v>
      </c>
      <c r="E97" s="72" t="e">
        <f>IFERROR((SUMPRODUCT(--(date=$A97),--(service="PISP"),--(used="Y"),response)/SUMPRODUCT(--(date=$A97),--(service="PISP"),--(used="Y"),size)),NA())</f>
        <v>#N/A</v>
      </c>
      <c r="F97" s="72" t="e">
        <f>IFERROR((SUMPRODUCT(--(date=$A97),--(service="AISP"),--(used="Y"),response)/SUMPRODUCT(--(date=$A97),--(service="AISP"),--(used="Y"),volume)),NA())</f>
        <v>#N/A</v>
      </c>
      <c r="G97" s="72" t="e">
        <f>IFERROR((SUMPRODUCT(--(date=$A97),--(service="AISP"),--(used="Y"),response)/SUMPRODUCT(--(date=$A97),--(service="AISP"),--(used="Y"),size)),NA())</f>
        <v>#N/A</v>
      </c>
      <c r="H97" s="72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 t="shared" si="38"/>
        <v>45749</v>
      </c>
      <c r="B98" s="21">
        <f t="shared" si="44"/>
        <v>1</v>
      </c>
      <c r="C98" s="21">
        <v>0</v>
      </c>
      <c r="D98" s="72" t="e">
        <f>IFERROR((SUMPRODUCT(--(date=$A98),--(service="PISP"),--(used="Y"),response)/SUMPRODUCT(--(date=$A98),--(service="PISP"),--(used="Y"),volume)),NA())</f>
        <v>#N/A</v>
      </c>
      <c r="E98" s="72" t="e">
        <f>IFERROR((SUMPRODUCT(--(date=$A98),--(service="PISP"),--(used="Y"),response)/SUMPRODUCT(--(date=$A98),--(service="PISP"),--(used="Y"),size)),NA())</f>
        <v>#N/A</v>
      </c>
      <c r="F98" s="72" t="e">
        <f>IFERROR((SUMPRODUCT(--(date=$A98),--(service="AISP"),--(used="Y"),response)/SUMPRODUCT(--(date=$A98),--(service="AISP"),--(used="Y"),volume)),NA())</f>
        <v>#N/A</v>
      </c>
      <c r="G98" s="72" t="e">
        <f>IFERROR((SUMPRODUCT(--(date=$A98),--(service="AISP"),--(used="Y"),response)/SUMPRODUCT(--(date=$A98),--(service="AISP"),--(used="Y"),size)),NA())</f>
        <v>#N/A</v>
      </c>
      <c r="H98" s="72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7"/>
  <sheetViews>
    <sheetView tabSelected="1" workbookViewId="0">
      <pane ySplit="1" topLeftCell="A74" activePane="bottomLeft" state="frozen"/>
      <selection/>
      <selection pane="bottomLeft" activeCell="B104" sqref="B104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45658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45658</v>
      </c>
      <c r="B8" s="21">
        <f t="shared" ref="B8:B71" si="0">IF(C8="",NA(),1-C8)</f>
        <v>1</v>
      </c>
      <c r="C8" s="21">
        <v>0</v>
      </c>
      <c r="D8" s="23">
        <v>2433.501</v>
      </c>
      <c r="E8" s="23">
        <v>1835.799</v>
      </c>
    </row>
    <row r="9" s="2" customFormat="1" spans="1:5">
      <c r="A9" s="15">
        <f t="shared" ref="A9:A72" si="1">A8+1</f>
        <v>45659</v>
      </c>
      <c r="B9" s="21">
        <f t="shared" si="0"/>
        <v>1</v>
      </c>
      <c r="C9" s="21">
        <v>0</v>
      </c>
      <c r="D9" s="23">
        <v>2150.0628</v>
      </c>
      <c r="E9" s="23">
        <v>1621.9772</v>
      </c>
    </row>
    <row r="10" s="2" customFormat="1" spans="1:5">
      <c r="A10" s="15">
        <f t="shared" si="1"/>
        <v>45660</v>
      </c>
      <c r="B10" s="21">
        <f t="shared" si="0"/>
        <v>1</v>
      </c>
      <c r="C10" s="21">
        <v>0</v>
      </c>
      <c r="D10" s="23">
        <v>2170.4688</v>
      </c>
      <c r="E10" s="23">
        <v>1637.3712</v>
      </c>
    </row>
    <row r="11" s="2" customFormat="1" spans="1:5">
      <c r="A11" s="15">
        <f t="shared" si="1"/>
        <v>45661</v>
      </c>
      <c r="B11" s="21">
        <f t="shared" si="0"/>
        <v>1</v>
      </c>
      <c r="C11" s="21">
        <v>0</v>
      </c>
      <c r="D11" s="23">
        <v>1364.7282</v>
      </c>
      <c r="E11" s="23">
        <v>1029.5318</v>
      </c>
    </row>
    <row r="12" s="2" customFormat="1" spans="1:5">
      <c r="A12" s="15">
        <f t="shared" si="1"/>
        <v>45662</v>
      </c>
      <c r="B12" s="21">
        <f t="shared" si="0"/>
        <v>1</v>
      </c>
      <c r="C12" s="21">
        <v>0</v>
      </c>
      <c r="D12" s="23">
        <v>1799.6154</v>
      </c>
      <c r="E12" s="23">
        <v>1357.6046</v>
      </c>
    </row>
    <row r="13" s="2" customFormat="1" spans="1:5">
      <c r="A13" s="15">
        <f t="shared" si="1"/>
        <v>45663</v>
      </c>
      <c r="B13" s="21">
        <f t="shared" si="0"/>
        <v>1</v>
      </c>
      <c r="C13" s="21">
        <v>0</v>
      </c>
      <c r="D13" s="23">
        <v>2568.078</v>
      </c>
      <c r="E13" s="23">
        <v>1937.322</v>
      </c>
    </row>
    <row r="14" s="2" customFormat="1" spans="1:5">
      <c r="A14" s="15">
        <f t="shared" si="1"/>
        <v>45664</v>
      </c>
      <c r="B14" s="21">
        <f t="shared" si="0"/>
        <v>1</v>
      </c>
      <c r="C14" s="21">
        <v>0</v>
      </c>
      <c r="D14" s="23">
        <v>1634.9994</v>
      </c>
      <c r="E14" s="23">
        <v>1233.4206</v>
      </c>
    </row>
    <row r="15" s="2" customFormat="1" spans="1:5">
      <c r="A15" s="15">
        <f t="shared" si="1"/>
        <v>45665</v>
      </c>
      <c r="B15" s="21">
        <f t="shared" si="0"/>
        <v>1</v>
      </c>
      <c r="C15" s="21">
        <v>0</v>
      </c>
      <c r="D15" s="23">
        <v>2187.945</v>
      </c>
      <c r="E15" s="23">
        <v>1650.555</v>
      </c>
    </row>
    <row r="16" s="2" customFormat="1" spans="1:5">
      <c r="A16" s="15">
        <f t="shared" si="1"/>
        <v>45666</v>
      </c>
      <c r="B16" s="21">
        <f t="shared" si="0"/>
        <v>1</v>
      </c>
      <c r="C16" s="21">
        <v>0</v>
      </c>
      <c r="D16" s="23">
        <v>2389.7079</v>
      </c>
      <c r="E16" s="23">
        <v>1802.7621</v>
      </c>
    </row>
    <row r="17" s="2" customFormat="1" spans="1:5">
      <c r="A17" s="15">
        <f t="shared" si="1"/>
        <v>45667</v>
      </c>
      <c r="B17" s="21">
        <f t="shared" si="0"/>
        <v>1</v>
      </c>
      <c r="C17" s="21">
        <v>0</v>
      </c>
      <c r="D17" s="23">
        <v>2230.6608</v>
      </c>
      <c r="E17" s="23">
        <v>1682.7792</v>
      </c>
    </row>
    <row r="18" s="2" customFormat="1" spans="1:5">
      <c r="A18" s="15">
        <f t="shared" si="1"/>
        <v>45668</v>
      </c>
      <c r="B18" s="21">
        <f t="shared" si="0"/>
        <v>1</v>
      </c>
      <c r="C18" s="21">
        <v>0</v>
      </c>
      <c r="D18" s="23">
        <v>1328.9265</v>
      </c>
      <c r="E18" s="23">
        <v>1002.5235</v>
      </c>
    </row>
    <row r="19" s="2" customFormat="1" spans="1:5">
      <c r="A19" s="15">
        <f t="shared" si="1"/>
        <v>45669</v>
      </c>
      <c r="B19" s="21">
        <f t="shared" si="0"/>
        <v>0.9994</v>
      </c>
      <c r="C19" s="21">
        <v>0.0006</v>
      </c>
      <c r="D19" s="23">
        <v>1502.1723</v>
      </c>
      <c r="E19" s="23">
        <v>1133.2177</v>
      </c>
    </row>
    <row r="20" s="2" customFormat="1" spans="1:5">
      <c r="A20" s="15">
        <f t="shared" si="1"/>
        <v>45670</v>
      </c>
      <c r="B20" s="21">
        <f t="shared" si="0"/>
        <v>1</v>
      </c>
      <c r="C20" s="21">
        <v>0</v>
      </c>
      <c r="D20" s="23">
        <v>2231.4075</v>
      </c>
      <c r="E20" s="23">
        <v>1683.3425</v>
      </c>
    </row>
    <row r="21" s="2" customFormat="1" spans="1:5">
      <c r="A21" s="15">
        <f t="shared" si="1"/>
        <v>45671</v>
      </c>
      <c r="B21" s="21">
        <f t="shared" si="0"/>
        <v>1</v>
      </c>
      <c r="C21" s="21">
        <v>0</v>
      </c>
      <c r="D21" s="23">
        <v>1699.4607</v>
      </c>
      <c r="E21" s="23">
        <v>1282.0493</v>
      </c>
    </row>
    <row r="22" s="2" customFormat="1" spans="1:5">
      <c r="A22" s="15">
        <f t="shared" si="1"/>
        <v>45672</v>
      </c>
      <c r="B22" s="21">
        <f t="shared" si="0"/>
        <v>1</v>
      </c>
      <c r="C22" s="21">
        <v>0</v>
      </c>
      <c r="D22" s="23">
        <v>2092.9716</v>
      </c>
      <c r="E22" s="23">
        <v>1578.9084</v>
      </c>
    </row>
    <row r="23" s="2" customFormat="1" spans="1:5">
      <c r="A23" s="15">
        <f t="shared" si="1"/>
        <v>45673</v>
      </c>
      <c r="B23" s="21">
        <f t="shared" si="0"/>
        <v>1</v>
      </c>
      <c r="C23" s="21">
        <v>0</v>
      </c>
      <c r="D23" s="23">
        <v>2192.9838</v>
      </c>
      <c r="E23" s="23">
        <v>1654.3562</v>
      </c>
    </row>
    <row r="24" s="2" customFormat="1" spans="1:5">
      <c r="A24" s="15">
        <f t="shared" si="1"/>
        <v>45674</v>
      </c>
      <c r="B24" s="21">
        <f t="shared" si="0"/>
        <v>1</v>
      </c>
      <c r="C24" s="21">
        <v>0</v>
      </c>
      <c r="D24" s="23">
        <v>2787.585</v>
      </c>
      <c r="E24" s="23">
        <v>2102.915</v>
      </c>
    </row>
    <row r="25" s="2" customFormat="1" spans="1:5">
      <c r="A25" s="15">
        <f t="shared" si="1"/>
        <v>45675</v>
      </c>
      <c r="B25" s="21">
        <f t="shared" si="0"/>
        <v>1</v>
      </c>
      <c r="C25" s="21">
        <v>0</v>
      </c>
      <c r="D25" s="23">
        <v>1760.958</v>
      </c>
      <c r="E25" s="23">
        <v>1328.442</v>
      </c>
    </row>
    <row r="26" s="2" customFormat="1" spans="1:5">
      <c r="A26" s="15">
        <f t="shared" si="1"/>
        <v>45676</v>
      </c>
      <c r="B26" s="21">
        <f t="shared" si="0"/>
        <v>1</v>
      </c>
      <c r="C26" s="21">
        <v>0</v>
      </c>
      <c r="D26" s="23">
        <v>1364.1753</v>
      </c>
      <c r="E26" s="23">
        <v>1029.1147</v>
      </c>
    </row>
    <row r="27" s="2" customFormat="1" spans="1:5">
      <c r="A27" s="15">
        <f t="shared" si="1"/>
        <v>45677</v>
      </c>
      <c r="B27" s="21">
        <f t="shared" si="0"/>
        <v>1</v>
      </c>
      <c r="C27" s="21">
        <v>0</v>
      </c>
      <c r="D27" s="23">
        <v>2119.1118</v>
      </c>
      <c r="E27" s="23">
        <v>1598.6282</v>
      </c>
    </row>
    <row r="28" s="5" customFormat="1" spans="1:5">
      <c r="A28" s="25">
        <f t="shared" si="1"/>
        <v>45678</v>
      </c>
      <c r="B28" s="26">
        <f t="shared" si="0"/>
        <v>1</v>
      </c>
      <c r="C28" s="26">
        <v>0</v>
      </c>
      <c r="D28" s="28">
        <v>2766.7116</v>
      </c>
      <c r="E28" s="28">
        <v>2087.1684</v>
      </c>
    </row>
    <row r="29" s="2" customFormat="1" spans="1:5">
      <c r="A29" s="15">
        <f t="shared" si="1"/>
        <v>45679</v>
      </c>
      <c r="B29" s="21">
        <f t="shared" si="0"/>
        <v>1</v>
      </c>
      <c r="C29" s="21">
        <v>0</v>
      </c>
      <c r="D29" s="23">
        <v>2041.5975</v>
      </c>
      <c r="E29" s="23">
        <v>1540.1525</v>
      </c>
    </row>
    <row r="30" s="2" customFormat="1" spans="1:5">
      <c r="A30" s="15">
        <f t="shared" si="1"/>
        <v>45680</v>
      </c>
      <c r="B30" s="21">
        <f t="shared" si="0"/>
        <v>1</v>
      </c>
      <c r="C30" s="21">
        <v>0</v>
      </c>
      <c r="D30" s="23">
        <v>1946.8464</v>
      </c>
      <c r="E30" s="23">
        <v>1468.6736</v>
      </c>
    </row>
    <row r="31" s="2" customFormat="1" spans="1:5">
      <c r="A31" s="15">
        <f t="shared" si="1"/>
        <v>45681</v>
      </c>
      <c r="B31" s="21">
        <f t="shared" si="0"/>
        <v>1</v>
      </c>
      <c r="C31" s="21">
        <v>0</v>
      </c>
      <c r="D31" s="23">
        <v>2562.207</v>
      </c>
      <c r="E31" s="23">
        <v>1932.893</v>
      </c>
    </row>
    <row r="32" s="2" customFormat="1" spans="1:5">
      <c r="A32" s="15">
        <f t="shared" si="1"/>
        <v>45682</v>
      </c>
      <c r="B32" s="21">
        <f t="shared" si="0"/>
        <v>1</v>
      </c>
      <c r="C32" s="21">
        <v>0</v>
      </c>
      <c r="D32" s="23">
        <v>1725.9771</v>
      </c>
      <c r="E32" s="23">
        <v>1302.0529</v>
      </c>
    </row>
    <row r="33" s="2" customFormat="1" spans="1:5">
      <c r="A33" s="15">
        <f t="shared" si="1"/>
        <v>45683</v>
      </c>
      <c r="B33" s="21">
        <f t="shared" si="0"/>
        <v>1</v>
      </c>
      <c r="C33" s="21">
        <v>0</v>
      </c>
      <c r="D33" s="23">
        <v>1688.3685</v>
      </c>
      <c r="E33" s="23">
        <v>1273.6815</v>
      </c>
    </row>
    <row r="34" s="2" customFormat="1" spans="1:5">
      <c r="A34" s="15">
        <f t="shared" si="1"/>
        <v>45684</v>
      </c>
      <c r="B34" s="21">
        <f t="shared" si="0"/>
        <v>1</v>
      </c>
      <c r="C34" s="21">
        <v>0</v>
      </c>
      <c r="D34" s="23">
        <v>2433.0165</v>
      </c>
      <c r="E34" s="23">
        <v>1835.4335</v>
      </c>
    </row>
    <row r="35" s="2" customFormat="1" spans="1:5">
      <c r="A35" s="15">
        <f t="shared" si="1"/>
        <v>45685</v>
      </c>
      <c r="B35" s="21">
        <f t="shared" si="0"/>
        <v>1</v>
      </c>
      <c r="C35" s="21">
        <v>0</v>
      </c>
      <c r="D35" s="23">
        <v>1871.8629</v>
      </c>
      <c r="E35" s="23">
        <v>1412.1071</v>
      </c>
    </row>
    <row r="36" s="2" customFormat="1" spans="1:5">
      <c r="A36" s="15">
        <f t="shared" si="1"/>
        <v>45686</v>
      </c>
      <c r="B36" s="21">
        <f t="shared" si="0"/>
        <v>1</v>
      </c>
      <c r="C36" s="21">
        <v>0</v>
      </c>
      <c r="D36" s="23">
        <v>1858.5534</v>
      </c>
      <c r="E36" s="23">
        <v>1402.0666</v>
      </c>
    </row>
    <row r="37" s="2" customFormat="1" spans="1:5">
      <c r="A37" s="15">
        <f t="shared" si="1"/>
        <v>45687</v>
      </c>
      <c r="B37" s="21">
        <f t="shared" si="0"/>
        <v>1</v>
      </c>
      <c r="C37" s="21">
        <v>0</v>
      </c>
      <c r="D37" s="23">
        <v>2495.9958</v>
      </c>
      <c r="E37" s="23">
        <v>1882.9442</v>
      </c>
    </row>
    <row r="38" s="2" customFormat="1" spans="1:5">
      <c r="A38" s="15">
        <f t="shared" si="1"/>
        <v>45688</v>
      </c>
      <c r="B38" s="21">
        <f t="shared" si="0"/>
        <v>1</v>
      </c>
      <c r="C38" s="21">
        <v>0</v>
      </c>
      <c r="D38" s="23">
        <v>2194.0269</v>
      </c>
      <c r="E38" s="23">
        <v>1655.1431</v>
      </c>
    </row>
    <row r="39" s="2" customFormat="1" spans="1:5">
      <c r="A39" s="15">
        <f t="shared" si="1"/>
        <v>45689</v>
      </c>
      <c r="B39" s="21">
        <f t="shared" si="0"/>
        <v>1</v>
      </c>
      <c r="C39" s="21">
        <v>0</v>
      </c>
      <c r="D39" s="23">
        <v>1667.6547</v>
      </c>
      <c r="E39" s="23">
        <v>1258.0553</v>
      </c>
    </row>
    <row r="40" s="2" customFormat="1" spans="1:5">
      <c r="A40" s="15">
        <f t="shared" si="1"/>
        <v>45690</v>
      </c>
      <c r="B40" s="21">
        <f t="shared" si="0"/>
        <v>1</v>
      </c>
      <c r="C40" s="21">
        <v>0</v>
      </c>
      <c r="D40" s="23">
        <v>1543.9989</v>
      </c>
      <c r="E40" s="23">
        <v>1164.7711</v>
      </c>
    </row>
    <row r="41" s="2" customFormat="1" spans="1:5">
      <c r="A41" s="15">
        <f t="shared" si="1"/>
        <v>45691</v>
      </c>
      <c r="B41" s="21">
        <f t="shared" si="0"/>
        <v>1</v>
      </c>
      <c r="C41" s="21">
        <v>0</v>
      </c>
      <c r="D41" s="23">
        <v>2366.5431</v>
      </c>
      <c r="E41" s="23">
        <v>1785.2869</v>
      </c>
    </row>
    <row r="42" s="2" customFormat="1" spans="1:5">
      <c r="A42" s="15">
        <f t="shared" si="1"/>
        <v>45692</v>
      </c>
      <c r="B42" s="21">
        <f t="shared" si="0"/>
        <v>1</v>
      </c>
      <c r="C42" s="21">
        <v>0</v>
      </c>
      <c r="D42" s="23">
        <v>2099.8572</v>
      </c>
      <c r="E42" s="23">
        <v>1584.1028</v>
      </c>
    </row>
    <row r="43" s="2" customFormat="1" spans="1:5">
      <c r="A43" s="15">
        <f t="shared" si="1"/>
        <v>45693</v>
      </c>
      <c r="B43" s="21">
        <f t="shared" si="0"/>
        <v>1</v>
      </c>
      <c r="C43" s="21">
        <v>0</v>
      </c>
      <c r="D43" s="23">
        <v>2254.6293</v>
      </c>
      <c r="E43" s="23">
        <v>1700.8607</v>
      </c>
    </row>
    <row r="44" s="2" customFormat="1" spans="1:5">
      <c r="A44" s="15">
        <f t="shared" si="1"/>
        <v>45694</v>
      </c>
      <c r="B44" s="21">
        <f t="shared" si="0"/>
        <v>1</v>
      </c>
      <c r="C44" s="21">
        <v>0</v>
      </c>
      <c r="D44" s="23">
        <v>2052.7752</v>
      </c>
      <c r="E44" s="23">
        <v>1548.5848</v>
      </c>
    </row>
    <row r="45" s="2" customFormat="1" spans="1:5">
      <c r="A45" s="15">
        <f t="shared" si="1"/>
        <v>45695</v>
      </c>
      <c r="B45" s="21">
        <f t="shared" si="0"/>
        <v>1</v>
      </c>
      <c r="C45" s="21">
        <v>0</v>
      </c>
      <c r="D45" s="23">
        <v>2683.7652</v>
      </c>
      <c r="E45" s="23">
        <v>2024.5948</v>
      </c>
    </row>
    <row r="46" s="2" customFormat="1" spans="1:5">
      <c r="A46" s="15">
        <f t="shared" si="1"/>
        <v>45696</v>
      </c>
      <c r="B46" s="21">
        <f t="shared" si="0"/>
        <v>1</v>
      </c>
      <c r="C46" s="21">
        <v>0</v>
      </c>
      <c r="D46" s="23">
        <v>2131.9026</v>
      </c>
      <c r="E46" s="23">
        <v>1608.2774</v>
      </c>
    </row>
    <row r="47" s="2" customFormat="1" spans="1:5">
      <c r="A47" s="15">
        <f t="shared" si="1"/>
        <v>45697</v>
      </c>
      <c r="B47" s="21">
        <f t="shared" si="0"/>
        <v>1</v>
      </c>
      <c r="C47" s="21">
        <v>0</v>
      </c>
      <c r="D47" s="23">
        <v>1770.135</v>
      </c>
      <c r="E47" s="23">
        <v>1335.365</v>
      </c>
    </row>
    <row r="48" s="2" customFormat="1" spans="1:5">
      <c r="A48" s="15">
        <f t="shared" si="1"/>
        <v>45698</v>
      </c>
      <c r="B48" s="21">
        <f t="shared" si="0"/>
        <v>1</v>
      </c>
      <c r="C48" s="21">
        <v>0</v>
      </c>
      <c r="D48" s="23">
        <v>2090.532</v>
      </c>
      <c r="E48" s="23">
        <v>1577.068</v>
      </c>
    </row>
    <row r="49" s="2" customFormat="1" spans="1:5">
      <c r="A49" s="15">
        <f t="shared" si="1"/>
        <v>45699</v>
      </c>
      <c r="B49" s="21">
        <f t="shared" si="0"/>
        <v>1</v>
      </c>
      <c r="C49" s="21">
        <v>0</v>
      </c>
      <c r="D49" s="23">
        <v>2334.1101</v>
      </c>
      <c r="E49" s="23">
        <v>1760.8199</v>
      </c>
    </row>
    <row r="50" s="2" customFormat="1" spans="1:5">
      <c r="A50" s="15">
        <f t="shared" si="1"/>
        <v>45700</v>
      </c>
      <c r="B50" s="21">
        <f t="shared" si="0"/>
        <v>1</v>
      </c>
      <c r="C50" s="21">
        <v>0</v>
      </c>
      <c r="D50" s="23">
        <v>2228.9907</v>
      </c>
      <c r="E50" s="23">
        <v>1681.5193</v>
      </c>
    </row>
    <row r="51" s="2" customFormat="1" spans="1:5">
      <c r="A51" s="15">
        <f t="shared" si="1"/>
        <v>45701</v>
      </c>
      <c r="B51" s="21">
        <f t="shared" si="0"/>
        <v>1</v>
      </c>
      <c r="C51" s="21">
        <v>0</v>
      </c>
      <c r="D51" s="23">
        <v>1924.4454</v>
      </c>
      <c r="E51" s="23">
        <v>1451.7746</v>
      </c>
    </row>
    <row r="52" s="2" customFormat="1" spans="1:5">
      <c r="A52" s="15">
        <f t="shared" si="1"/>
        <v>45702</v>
      </c>
      <c r="B52" s="21">
        <f t="shared" si="0"/>
        <v>1</v>
      </c>
      <c r="C52" s="21">
        <v>0</v>
      </c>
      <c r="D52" s="23">
        <v>1901.6682</v>
      </c>
      <c r="E52" s="23">
        <v>1434.5918</v>
      </c>
    </row>
    <row r="53" s="2" customFormat="1" spans="1:5">
      <c r="A53" s="15">
        <f t="shared" si="1"/>
        <v>45703</v>
      </c>
      <c r="B53" s="21">
        <f t="shared" si="0"/>
        <v>1</v>
      </c>
      <c r="C53" s="21">
        <v>0</v>
      </c>
      <c r="D53" s="23">
        <v>1478.5116</v>
      </c>
      <c r="E53" s="23">
        <v>1115.3684</v>
      </c>
    </row>
    <row r="54" s="2" customFormat="1" spans="1:5">
      <c r="A54" s="15">
        <f t="shared" si="1"/>
        <v>45704</v>
      </c>
      <c r="B54" s="21">
        <f t="shared" si="0"/>
        <v>1</v>
      </c>
      <c r="C54" s="21">
        <v>0</v>
      </c>
      <c r="D54" s="23">
        <v>1323.768</v>
      </c>
      <c r="E54" s="23">
        <v>998.632</v>
      </c>
    </row>
    <row r="55" s="2" customFormat="1" spans="1:5">
      <c r="A55" s="15">
        <f t="shared" si="1"/>
        <v>45705</v>
      </c>
      <c r="B55" s="21">
        <f t="shared" si="0"/>
        <v>1</v>
      </c>
      <c r="C55" s="21">
        <v>0</v>
      </c>
      <c r="D55" s="23">
        <v>1876.2747</v>
      </c>
      <c r="E55" s="23">
        <v>1415.4353</v>
      </c>
    </row>
    <row r="56" s="2" customFormat="1" spans="1:5">
      <c r="A56" s="15">
        <f t="shared" si="1"/>
        <v>45706</v>
      </c>
      <c r="B56" s="21">
        <f t="shared" si="0"/>
        <v>1</v>
      </c>
      <c r="C56" s="21">
        <v>0</v>
      </c>
      <c r="D56" s="23">
        <v>1896.504</v>
      </c>
      <c r="E56" s="23">
        <v>1430.696</v>
      </c>
    </row>
    <row r="57" s="2" customFormat="1" spans="1:5">
      <c r="A57" s="15">
        <f t="shared" si="1"/>
        <v>45707</v>
      </c>
      <c r="B57" s="21">
        <f t="shared" si="0"/>
        <v>1</v>
      </c>
      <c r="C57" s="21">
        <v>0</v>
      </c>
      <c r="D57" s="23">
        <v>2394.0741</v>
      </c>
      <c r="E57" s="23">
        <v>1806.0559</v>
      </c>
    </row>
    <row r="58" s="2" customFormat="1" spans="1:5">
      <c r="A58" s="15">
        <f t="shared" si="1"/>
        <v>45708</v>
      </c>
      <c r="B58" s="21">
        <f t="shared" si="0"/>
        <v>1</v>
      </c>
      <c r="C58" s="21">
        <v>0</v>
      </c>
      <c r="D58" s="23">
        <v>2190.6468</v>
      </c>
      <c r="E58" s="23">
        <v>1652.5932</v>
      </c>
    </row>
    <row r="59" s="2" customFormat="1" spans="1:5">
      <c r="A59" s="15">
        <f t="shared" si="1"/>
        <v>45709</v>
      </c>
      <c r="B59" s="21">
        <f t="shared" si="0"/>
        <v>1</v>
      </c>
      <c r="C59" s="21">
        <v>0</v>
      </c>
      <c r="D59" s="23">
        <v>2350.2753</v>
      </c>
      <c r="E59" s="23">
        <v>1773.0147</v>
      </c>
    </row>
    <row r="60" s="2" customFormat="1" spans="1:5">
      <c r="A60" s="15">
        <f t="shared" si="1"/>
        <v>45710</v>
      </c>
      <c r="B60" s="21">
        <f t="shared" si="0"/>
        <v>1</v>
      </c>
      <c r="C60" s="21">
        <v>0</v>
      </c>
      <c r="D60" s="23">
        <v>1799.034</v>
      </c>
      <c r="E60" s="23">
        <v>1357.166</v>
      </c>
    </row>
    <row r="61" s="2" customFormat="1" spans="1:5">
      <c r="A61" s="15">
        <f t="shared" si="1"/>
        <v>45711</v>
      </c>
      <c r="B61" s="21">
        <f t="shared" si="0"/>
        <v>1</v>
      </c>
      <c r="C61" s="21">
        <v>0</v>
      </c>
      <c r="D61" s="23">
        <v>1535.8023</v>
      </c>
      <c r="E61" s="23">
        <v>1158.5877</v>
      </c>
    </row>
    <row r="62" s="2" customFormat="1" spans="1:5">
      <c r="A62" s="15">
        <f t="shared" si="1"/>
        <v>45712</v>
      </c>
      <c r="B62" s="21">
        <f t="shared" si="0"/>
        <v>1</v>
      </c>
      <c r="C62" s="21">
        <v>0</v>
      </c>
      <c r="D62" s="23">
        <v>1920.9456</v>
      </c>
      <c r="E62" s="23">
        <v>1449.1344</v>
      </c>
    </row>
    <row r="63" s="2" customFormat="1" spans="1:5">
      <c r="A63" s="15">
        <f t="shared" si="1"/>
        <v>45713</v>
      </c>
      <c r="B63" s="21">
        <f t="shared" si="0"/>
        <v>1</v>
      </c>
      <c r="C63" s="21">
        <v>0</v>
      </c>
      <c r="D63" s="23">
        <v>2168.2401</v>
      </c>
      <c r="E63" s="23">
        <v>1635.6899</v>
      </c>
    </row>
    <row r="64" s="2" customFormat="1" spans="1:5">
      <c r="A64" s="15">
        <f t="shared" si="1"/>
        <v>45714</v>
      </c>
      <c r="B64" s="21">
        <f t="shared" si="0"/>
        <v>1</v>
      </c>
      <c r="C64" s="21">
        <v>0</v>
      </c>
      <c r="D64" s="23">
        <v>1863.4212</v>
      </c>
      <c r="E64" s="23">
        <v>1405.7388</v>
      </c>
    </row>
    <row r="65" s="2" customFormat="1" spans="1:5">
      <c r="A65" s="15">
        <f t="shared" si="1"/>
        <v>45715</v>
      </c>
      <c r="B65" s="21">
        <f t="shared" si="0"/>
        <v>1</v>
      </c>
      <c r="C65" s="21">
        <v>0</v>
      </c>
      <c r="D65" s="23">
        <v>1969.4013</v>
      </c>
      <c r="E65" s="23">
        <v>1485.6887</v>
      </c>
    </row>
    <row r="66" s="2" customFormat="1" spans="1:5">
      <c r="A66" s="15">
        <f t="shared" si="1"/>
        <v>45716</v>
      </c>
      <c r="B66" s="21">
        <f t="shared" si="0"/>
        <v>1</v>
      </c>
      <c r="C66" s="21">
        <v>0</v>
      </c>
      <c r="D66" s="23">
        <v>2406.1581</v>
      </c>
      <c r="E66" s="23">
        <v>1815.1719</v>
      </c>
    </row>
    <row r="67" s="2" customFormat="1" spans="1:5">
      <c r="A67" s="15">
        <f t="shared" si="1"/>
        <v>45717</v>
      </c>
      <c r="B67" s="21">
        <f t="shared" si="0"/>
        <v>1</v>
      </c>
      <c r="C67" s="21">
        <v>0</v>
      </c>
      <c r="D67" s="23">
        <v>1745.1063</v>
      </c>
      <c r="E67" s="23">
        <v>1316.4837</v>
      </c>
    </row>
    <row r="68" s="2" customFormat="1" spans="1:5">
      <c r="A68" s="15">
        <f t="shared" si="1"/>
        <v>45718</v>
      </c>
      <c r="B68" s="21">
        <f t="shared" si="0"/>
        <v>1</v>
      </c>
      <c r="C68" s="21">
        <v>0</v>
      </c>
      <c r="D68" s="23">
        <v>1527.3891</v>
      </c>
      <c r="E68" s="23">
        <v>1152.2409</v>
      </c>
    </row>
    <row r="69" s="2" customFormat="1" spans="1:5">
      <c r="A69" s="15">
        <f t="shared" si="1"/>
        <v>45719</v>
      </c>
      <c r="B69" s="21">
        <f t="shared" si="0"/>
        <v>1</v>
      </c>
      <c r="C69" s="21">
        <v>0</v>
      </c>
      <c r="D69" s="23">
        <v>2097.0984</v>
      </c>
      <c r="E69" s="23">
        <v>1582.0216</v>
      </c>
    </row>
    <row r="70" s="2" customFormat="1" spans="1:5">
      <c r="A70" s="15">
        <f t="shared" si="1"/>
        <v>45720</v>
      </c>
      <c r="B70" s="21">
        <f t="shared" si="0"/>
        <v>1</v>
      </c>
      <c r="C70" s="21">
        <v>0</v>
      </c>
      <c r="D70" s="23">
        <v>1927.1643</v>
      </c>
      <c r="E70" s="23">
        <v>1453.8257</v>
      </c>
    </row>
    <row r="71" s="2" customFormat="1" spans="1:5">
      <c r="A71" s="15">
        <f t="shared" si="1"/>
        <v>45721</v>
      </c>
      <c r="B71" s="21">
        <f t="shared" si="0"/>
        <v>1</v>
      </c>
      <c r="C71" s="21">
        <v>0</v>
      </c>
      <c r="D71" s="23">
        <v>2321.2566</v>
      </c>
      <c r="E71" s="23">
        <v>1751.1234</v>
      </c>
    </row>
    <row r="72" s="2" customFormat="1" spans="1:5">
      <c r="A72" s="15">
        <f t="shared" si="1"/>
        <v>45722</v>
      </c>
      <c r="B72" s="21">
        <f t="shared" ref="B72:B99" si="2">IF(C72="",NA(),1-C72)</f>
        <v>1</v>
      </c>
      <c r="C72" s="21">
        <v>0</v>
      </c>
      <c r="D72" s="23">
        <v>1922.4846</v>
      </c>
      <c r="E72" s="23">
        <v>1450.2954</v>
      </c>
    </row>
    <row r="73" s="2" customFormat="1" spans="1:5">
      <c r="A73" s="15">
        <f t="shared" ref="A73:A99" si="3">A72+1</f>
        <v>45723</v>
      </c>
      <c r="B73" s="21">
        <f t="shared" si="2"/>
        <v>1</v>
      </c>
      <c r="C73" s="21">
        <v>0</v>
      </c>
      <c r="D73" s="23">
        <v>2092.7892</v>
      </c>
      <c r="E73" s="23">
        <v>1578.7708</v>
      </c>
    </row>
    <row r="74" s="2" customFormat="1" spans="1:5">
      <c r="A74" s="15">
        <f t="shared" si="3"/>
        <v>45724</v>
      </c>
      <c r="B74" s="21">
        <f t="shared" si="2"/>
        <v>1</v>
      </c>
      <c r="C74" s="21">
        <v>0</v>
      </c>
      <c r="D74" s="23">
        <v>1909.3461</v>
      </c>
      <c r="E74" s="23">
        <v>1440.3839</v>
      </c>
    </row>
    <row r="75" s="2" customFormat="1" spans="1:5">
      <c r="A75" s="15">
        <f t="shared" si="3"/>
        <v>45725</v>
      </c>
      <c r="B75" s="21">
        <f t="shared" si="2"/>
        <v>1</v>
      </c>
      <c r="C75" s="21">
        <v>0</v>
      </c>
      <c r="D75" s="23">
        <v>1572.7953</v>
      </c>
      <c r="E75" s="23">
        <v>1186.4947</v>
      </c>
    </row>
    <row r="76" s="2" customFormat="1" spans="1:5">
      <c r="A76" s="15">
        <f t="shared" si="3"/>
        <v>45726</v>
      </c>
      <c r="B76" s="21">
        <f t="shared" si="2"/>
        <v>1</v>
      </c>
      <c r="C76" s="21">
        <v>0</v>
      </c>
      <c r="D76" s="23">
        <v>2107.6605</v>
      </c>
      <c r="E76" s="23">
        <v>1589.9895</v>
      </c>
    </row>
    <row r="77" s="2" customFormat="1" spans="1:5">
      <c r="A77" s="15">
        <f t="shared" si="3"/>
        <v>45727</v>
      </c>
      <c r="B77" s="21">
        <f t="shared" si="2"/>
        <v>1</v>
      </c>
      <c r="C77" s="21">
        <v>0</v>
      </c>
      <c r="D77" s="23">
        <v>2368.7604</v>
      </c>
      <c r="E77" s="23">
        <v>1786.9596</v>
      </c>
    </row>
    <row r="78" s="2" customFormat="1" spans="1:5">
      <c r="A78" s="15">
        <f t="shared" si="3"/>
        <v>45728</v>
      </c>
      <c r="B78" s="21">
        <f t="shared" si="2"/>
        <v>1</v>
      </c>
      <c r="C78" s="21">
        <v>0</v>
      </c>
      <c r="D78" s="23">
        <v>3129.7446</v>
      </c>
      <c r="E78" s="23">
        <v>2361.0354</v>
      </c>
    </row>
    <row r="79" s="2" customFormat="1" spans="1:5">
      <c r="A79" s="15">
        <f t="shared" si="3"/>
        <v>45729</v>
      </c>
      <c r="B79" s="21">
        <f t="shared" si="2"/>
        <v>1</v>
      </c>
      <c r="C79" s="21">
        <v>0</v>
      </c>
      <c r="D79" s="23">
        <v>2600.3628</v>
      </c>
      <c r="E79" s="23">
        <v>1961.6772</v>
      </c>
    </row>
    <row r="80" s="2" customFormat="1" spans="1:5">
      <c r="A80" s="15">
        <f t="shared" si="3"/>
        <v>45730</v>
      </c>
      <c r="B80" s="21">
        <f t="shared" si="2"/>
        <v>1</v>
      </c>
      <c r="C80" s="21">
        <v>0</v>
      </c>
      <c r="D80" s="23">
        <v>2199.4077</v>
      </c>
      <c r="E80" s="23">
        <v>1659.2023</v>
      </c>
    </row>
    <row r="81" s="2" customFormat="1" spans="1:5">
      <c r="A81" s="15">
        <f t="shared" si="3"/>
        <v>45731</v>
      </c>
      <c r="B81" s="21">
        <f t="shared" si="2"/>
        <v>1</v>
      </c>
      <c r="C81" s="21">
        <v>0</v>
      </c>
      <c r="D81" s="23">
        <v>1572.7782</v>
      </c>
      <c r="E81" s="23">
        <v>1186.4818</v>
      </c>
    </row>
    <row r="82" s="2" customFormat="1" spans="1:5">
      <c r="A82" s="15">
        <f t="shared" si="3"/>
        <v>45732</v>
      </c>
      <c r="B82" s="21">
        <f t="shared" si="2"/>
        <v>1</v>
      </c>
      <c r="C82" s="21">
        <v>0</v>
      </c>
      <c r="D82" s="23">
        <v>1016.9199</v>
      </c>
      <c r="E82" s="23">
        <v>767.1501</v>
      </c>
    </row>
    <row r="83" s="2" customFormat="1" spans="1:5">
      <c r="A83" s="15">
        <f t="shared" si="3"/>
        <v>45733</v>
      </c>
      <c r="B83" s="21">
        <f t="shared" si="2"/>
        <v>1</v>
      </c>
      <c r="C83" s="21">
        <v>0</v>
      </c>
      <c r="D83" s="23">
        <v>1970.1081</v>
      </c>
      <c r="E83" s="23">
        <v>1486.2219</v>
      </c>
    </row>
    <row r="84" s="2" customFormat="1" spans="1:5">
      <c r="A84" s="15">
        <f t="shared" si="3"/>
        <v>45734</v>
      </c>
      <c r="B84" s="21">
        <f t="shared" si="2"/>
        <v>1</v>
      </c>
      <c r="C84" s="21">
        <v>0</v>
      </c>
      <c r="D84" s="23">
        <v>3070.4019</v>
      </c>
      <c r="E84" s="23">
        <v>2316.2681</v>
      </c>
    </row>
    <row r="85" s="2" customFormat="1" spans="1:5">
      <c r="A85" s="15">
        <f t="shared" si="3"/>
        <v>45735</v>
      </c>
      <c r="B85" s="21">
        <f t="shared" si="2"/>
        <v>1</v>
      </c>
      <c r="C85" s="21">
        <v>0</v>
      </c>
      <c r="D85" s="23">
        <v>3309.6993</v>
      </c>
      <c r="E85" s="23">
        <v>2496.7907</v>
      </c>
    </row>
    <row r="86" s="2" customFormat="1" spans="1:5">
      <c r="A86" s="15">
        <f t="shared" si="3"/>
        <v>45736</v>
      </c>
      <c r="B86" s="21">
        <f t="shared" si="2"/>
        <v>1</v>
      </c>
      <c r="C86" s="21">
        <v>0</v>
      </c>
      <c r="D86" s="23">
        <v>2050.8429</v>
      </c>
      <c r="E86" s="23">
        <v>1547.1271</v>
      </c>
    </row>
    <row r="87" s="2" customFormat="1" spans="1:5">
      <c r="A87" s="15">
        <f t="shared" si="3"/>
        <v>45737</v>
      </c>
      <c r="B87" s="21">
        <f t="shared" si="2"/>
        <v>1</v>
      </c>
      <c r="C87" s="21">
        <v>0</v>
      </c>
      <c r="D87" s="23">
        <v>2277.4293</v>
      </c>
      <c r="E87" s="23">
        <v>1718.0607</v>
      </c>
    </row>
    <row r="88" s="2" customFormat="1" spans="1:5">
      <c r="A88" s="15">
        <f t="shared" si="3"/>
        <v>45738</v>
      </c>
      <c r="B88" s="21">
        <f t="shared" si="2"/>
        <v>1</v>
      </c>
      <c r="C88" s="21">
        <v>0</v>
      </c>
      <c r="D88" s="23">
        <v>1423.1646</v>
      </c>
      <c r="E88" s="23">
        <v>1073.6154</v>
      </c>
    </row>
    <row r="89" s="2" customFormat="1" spans="1:5">
      <c r="A89" s="15">
        <f t="shared" si="3"/>
        <v>45739</v>
      </c>
      <c r="B89" s="21">
        <f t="shared" si="2"/>
        <v>1</v>
      </c>
      <c r="C89" s="21">
        <v>0</v>
      </c>
      <c r="D89" s="23">
        <v>1564.7184</v>
      </c>
      <c r="E89" s="23">
        <v>1180.4016</v>
      </c>
    </row>
    <row r="90" s="2" customFormat="1" spans="1:5">
      <c r="A90" s="15">
        <f t="shared" si="3"/>
        <v>45740</v>
      </c>
      <c r="B90" s="21">
        <f t="shared" si="2"/>
        <v>1</v>
      </c>
      <c r="C90" s="21">
        <v>0</v>
      </c>
      <c r="D90" s="23">
        <v>2598.744</v>
      </c>
      <c r="E90" s="23">
        <v>1960.456</v>
      </c>
    </row>
    <row r="91" s="2" customFormat="1" spans="1:5">
      <c r="A91" s="15">
        <f t="shared" si="3"/>
        <v>45741</v>
      </c>
      <c r="B91" s="21">
        <f t="shared" si="2"/>
        <v>1</v>
      </c>
      <c r="C91" s="21">
        <v>0</v>
      </c>
      <c r="D91" s="23">
        <v>1845.8595</v>
      </c>
      <c r="E91" s="23">
        <v>1392.4905</v>
      </c>
    </row>
    <row r="92" s="2" customFormat="1" spans="1:5">
      <c r="A92" s="15">
        <f t="shared" si="3"/>
        <v>45742</v>
      </c>
      <c r="B92" s="21">
        <f t="shared" si="2"/>
        <v>1</v>
      </c>
      <c r="C92" s="21">
        <v>0</v>
      </c>
      <c r="D92" s="23">
        <v>2253.2043</v>
      </c>
      <c r="E92" s="23">
        <v>1699.7857</v>
      </c>
    </row>
    <row r="93" s="2" customFormat="1" spans="1:5">
      <c r="A93" s="15">
        <f t="shared" si="3"/>
        <v>45743</v>
      </c>
      <c r="B93" s="21">
        <f t="shared" si="2"/>
        <v>1</v>
      </c>
      <c r="C93" s="21">
        <v>0</v>
      </c>
      <c r="D93" s="23">
        <v>2599.4508</v>
      </c>
      <c r="E93" s="23">
        <v>1960.9892</v>
      </c>
    </row>
    <row r="94" s="2" customFormat="1" spans="1:5">
      <c r="A94" s="15">
        <f t="shared" si="3"/>
        <v>45744</v>
      </c>
      <c r="B94" s="21">
        <f t="shared" si="2"/>
        <v>1</v>
      </c>
      <c r="C94" s="21">
        <v>0</v>
      </c>
      <c r="D94" s="23">
        <v>2149.0596</v>
      </c>
      <c r="E94" s="23">
        <v>1621.2204</v>
      </c>
    </row>
    <row r="95" s="2" customFormat="1" spans="1:5">
      <c r="A95" s="15">
        <f t="shared" si="3"/>
        <v>45745</v>
      </c>
      <c r="B95" s="21">
        <f t="shared" si="2"/>
        <v>1</v>
      </c>
      <c r="C95" s="21">
        <v>0</v>
      </c>
      <c r="D95" s="23">
        <v>1711.026</v>
      </c>
      <c r="E95" s="23">
        <v>1290.774</v>
      </c>
    </row>
    <row r="96" s="2" customFormat="1" spans="1:5">
      <c r="A96" s="15">
        <f t="shared" si="3"/>
        <v>45746</v>
      </c>
      <c r="B96" s="21">
        <f t="shared" si="2"/>
        <v>1</v>
      </c>
      <c r="C96" s="21">
        <v>0</v>
      </c>
      <c r="D96" s="23">
        <v>1774.8318</v>
      </c>
      <c r="E96" s="23">
        <v>1338.9082</v>
      </c>
    </row>
    <row r="97" s="2" customFormat="1" spans="1:5">
      <c r="A97" s="15">
        <f t="shared" si="3"/>
        <v>45747</v>
      </c>
      <c r="B97" s="21">
        <f t="shared" si="2"/>
        <v>1</v>
      </c>
      <c r="C97" s="21">
        <v>0</v>
      </c>
      <c r="D97" s="23">
        <v>3700.2177</v>
      </c>
      <c r="E97" s="23">
        <v>2791.3923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0.0521363431886149</v>
      </c>
      <c r="G4" s="54">
        <f ca="1">RAND()</f>
        <v>0.130415980570492</v>
      </c>
      <c r="H4" s="54">
        <f ca="1">RAND()*(1-G4)</f>
        <v>0.817447676240893</v>
      </c>
      <c r="I4" s="62">
        <f ca="1">INT(RAND()*1000)</f>
        <v>89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0.990967954743336</v>
      </c>
      <c r="H4" s="46" t="str">
        <f ca="1">IF(G4&gt;=$H$1,"Y","N")</f>
        <v>Y</v>
      </c>
      <c r="I4" s="46">
        <f ca="1">RAND()*(0.02)</f>
        <v>0.00761477909890234</v>
      </c>
      <c r="J4" s="46" t="str">
        <f ca="1">IF(I4&lt;=$J$1,"Y","N")</f>
        <v>Y</v>
      </c>
      <c r="K4" s="46">
        <f ca="1">RAND()*(0.002)</f>
        <v>0.00141726615776197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0.982634295101956</v>
      </c>
      <c r="H5" s="46" t="str">
        <f ca="1" t="shared" ref="H5" si="1">IF(G5&gt;=$H$1,"Y","N")</f>
        <v>Y</v>
      </c>
      <c r="I5" s="46">
        <f ca="1" t="shared" ref="I5" si="2">RAND()*(0.02)</f>
        <v>0.0164469968138102</v>
      </c>
      <c r="J5" s="46" t="str">
        <f ca="1" t="shared" ref="J5" si="3">IF(I5&lt;=$J$1,"Y","N")</f>
        <v>Y</v>
      </c>
      <c r="K5" s="46">
        <f ca="1" t="shared" ref="K5" si="4">RAND()*(0.002)</f>
        <v>0.000918708084233513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0.98768652221104</v>
      </c>
      <c r="H6" s="46" t="str">
        <f ca="1" t="shared" ref="H6" si="7">IF(G6&gt;=$H$1,"Y","N")</f>
        <v>Y</v>
      </c>
      <c r="I6" s="46">
        <f ca="1" t="shared" ref="I6" si="8">RAND()*(0.02)</f>
        <v>0.0122970116464837</v>
      </c>
      <c r="J6" s="46" t="str">
        <f ca="1" t="shared" ref="J6" si="9">IF(I6&lt;=$J$1,"Y","N")</f>
        <v>Y</v>
      </c>
      <c r="K6" s="46">
        <f ca="1" t="shared" ref="K6" si="10">RAND()*(0.002)</f>
        <v>1.64661424765007e-5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0.993541494362088</v>
      </c>
      <c r="H7" s="46" t="str">
        <f ca="1" t="shared" ref="H7:H37" si="13">IF(G7&gt;=$H$1,"Y","N")</f>
        <v>Y</v>
      </c>
      <c r="I7" s="46">
        <f ca="1" t="shared" ref="I7:I37" si="14">RAND()*(0.02)</f>
        <v>0.00605921333967938</v>
      </c>
      <c r="J7" s="46" t="str">
        <f ca="1" t="shared" ref="J7:J37" si="15">IF(I7&lt;=$J$1,"Y","N")</f>
        <v>Y</v>
      </c>
      <c r="K7" s="46">
        <f ca="1" t="shared" ref="K7:K37" si="16">RAND()*(0.002)</f>
        <v>0.00039929229823262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0.997424967249131</v>
      </c>
      <c r="H8" s="46" t="str">
        <f ca="1" t="shared" si="13"/>
        <v>Y</v>
      </c>
      <c r="I8" s="46">
        <f ca="1" t="shared" si="14"/>
        <v>0.00139489371203422</v>
      </c>
      <c r="J8" s="46" t="str">
        <f ca="1" t="shared" si="15"/>
        <v>Y</v>
      </c>
      <c r="K8" s="46">
        <f ca="1" t="shared" si="16"/>
        <v>0.00118013903883512</v>
      </c>
      <c r="L8" s="46" t="str">
        <f ca="1" t="shared" si="17"/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0.982264272533622</v>
      </c>
      <c r="H9" s="46" t="str">
        <f ca="1" t="shared" si="13"/>
        <v>Y</v>
      </c>
      <c r="I9" s="46">
        <f ca="1" t="shared" si="14"/>
        <v>0.0163866024745737</v>
      </c>
      <c r="J9" s="46" t="str">
        <f ca="1" t="shared" si="15"/>
        <v>Y</v>
      </c>
      <c r="K9" s="46">
        <f ca="1" t="shared" si="16"/>
        <v>0.00134912499180389</v>
      </c>
      <c r="L9" s="46" t="str">
        <f ca="1" t="shared" si="17"/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0.984478007873043</v>
      </c>
      <c r="H10" s="46" t="str">
        <f ca="1" t="shared" si="13"/>
        <v>Y</v>
      </c>
      <c r="I10" s="46">
        <f ca="1" t="shared" si="14"/>
        <v>0.0153015983572627</v>
      </c>
      <c r="J10" s="46" t="str">
        <f ca="1" t="shared" si="15"/>
        <v>Y</v>
      </c>
      <c r="K10" s="46">
        <f ca="1" t="shared" si="16"/>
        <v>0.000220393769694786</v>
      </c>
      <c r="L10" s="46" t="str">
        <f ca="1" t="shared" si="17"/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0.978685924040528</v>
      </c>
      <c r="H11" s="46" t="str">
        <f ca="1" t="shared" si="13"/>
        <v>N</v>
      </c>
      <c r="I11" s="46">
        <f ca="1" t="shared" si="14"/>
        <v>0.0199777507026456</v>
      </c>
      <c r="J11" s="46" t="str">
        <f ca="1" t="shared" si="15"/>
        <v>N</v>
      </c>
      <c r="K11" s="46">
        <f ca="1" t="shared" si="16"/>
        <v>0.00133632525682673</v>
      </c>
      <c r="L11" s="46" t="str">
        <f ca="1" t="shared" si="17"/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0.993078672488196</v>
      </c>
      <c r="H12" s="46" t="str">
        <f ca="1" t="shared" si="13"/>
        <v>Y</v>
      </c>
      <c r="I12" s="46">
        <f ca="1" t="shared" si="14"/>
        <v>0.00592776527441266</v>
      </c>
      <c r="J12" s="46" t="str">
        <f ca="1" t="shared" si="15"/>
        <v>Y</v>
      </c>
      <c r="K12" s="46">
        <f ca="1" t="shared" si="16"/>
        <v>0.000993562237390956</v>
      </c>
      <c r="L12" s="46" t="str">
        <f ca="1" t="shared" si="17"/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0.979906103636784</v>
      </c>
      <c r="H13" s="46" t="str">
        <f ca="1" t="shared" si="13"/>
        <v>N</v>
      </c>
      <c r="I13" s="46">
        <f ca="1" t="shared" si="14"/>
        <v>0.0198521577924496</v>
      </c>
      <c r="J13" s="46" t="str">
        <f ca="1" t="shared" si="15"/>
        <v>N</v>
      </c>
      <c r="K13" s="46">
        <f ca="1" t="shared" si="16"/>
        <v>0.000241738570766358</v>
      </c>
      <c r="L13" s="46" t="str">
        <f ca="1" t="shared" si="17"/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0.995649536712101</v>
      </c>
      <c r="H14" s="46" t="str">
        <f ca="1" t="shared" si="13"/>
        <v>Y</v>
      </c>
      <c r="I14" s="46">
        <f ca="1" t="shared" si="14"/>
        <v>0.00414947815799162</v>
      </c>
      <c r="J14" s="46" t="str">
        <f ca="1" t="shared" si="15"/>
        <v>Y</v>
      </c>
      <c r="K14" s="46">
        <f ca="1" t="shared" si="16"/>
        <v>0.000200985129907089</v>
      </c>
      <c r="L14" s="46" t="str">
        <f ca="1" t="shared" si="17"/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0.987177070861289</v>
      </c>
      <c r="H15" s="46" t="str">
        <f ca="1" t="shared" si="13"/>
        <v>Y</v>
      </c>
      <c r="I15" s="46">
        <f ca="1" t="shared" si="14"/>
        <v>0.0122396510739612</v>
      </c>
      <c r="J15" s="46" t="str">
        <f ca="1" t="shared" si="15"/>
        <v>Y</v>
      </c>
      <c r="K15" s="46">
        <f ca="1" t="shared" si="16"/>
        <v>0.000583278064750234</v>
      </c>
      <c r="L15" s="46" t="str">
        <f ca="1" t="shared" si="17"/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0.980353644467372</v>
      </c>
      <c r="H16" s="46" t="str">
        <f ca="1" t="shared" si="13"/>
        <v>N</v>
      </c>
      <c r="I16" s="46">
        <f ca="1" t="shared" si="14"/>
        <v>0.0182289189569803</v>
      </c>
      <c r="J16" s="46" t="str">
        <f ca="1" t="shared" si="15"/>
        <v>N</v>
      </c>
      <c r="K16" s="46">
        <f ca="1" t="shared" si="16"/>
        <v>0.0014174365756476</v>
      </c>
      <c r="L16" s="46" t="str">
        <f ca="1" t="shared" si="17"/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0.989342597304815</v>
      </c>
      <c r="H17" s="46" t="str">
        <f ca="1" t="shared" si="13"/>
        <v>Y</v>
      </c>
      <c r="I17" s="46">
        <f ca="1" t="shared" si="14"/>
        <v>0.0103530253750558</v>
      </c>
      <c r="J17" s="46" t="str">
        <f ca="1" t="shared" si="15"/>
        <v>Y</v>
      </c>
      <c r="K17" s="46">
        <f ca="1" t="shared" si="16"/>
        <v>0.00030437732012873</v>
      </c>
      <c r="L17" s="46" t="str">
        <f ca="1" t="shared" si="17"/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0.981142261063185</v>
      </c>
      <c r="H18" s="46" t="str">
        <f ca="1" t="shared" si="13"/>
        <v>N</v>
      </c>
      <c r="I18" s="46">
        <f ca="1" t="shared" si="14"/>
        <v>0.0169922022687061</v>
      </c>
      <c r="J18" s="46" t="str">
        <f ca="1" t="shared" si="15"/>
        <v>N</v>
      </c>
      <c r="K18" s="46">
        <f ca="1" t="shared" si="16"/>
        <v>0.00186553666810913</v>
      </c>
      <c r="L18" s="46" t="str">
        <f ca="1" t="shared" si="17"/>
        <v>N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0.98988847047408</v>
      </c>
      <c r="H19" s="46" t="str">
        <f ca="1" t="shared" si="13"/>
        <v>Y</v>
      </c>
      <c r="I19" s="46">
        <f ca="1" t="shared" si="14"/>
        <v>0.00811741141350715</v>
      </c>
      <c r="J19" s="46" t="str">
        <f ca="1" t="shared" si="15"/>
        <v>Y</v>
      </c>
      <c r="K19" s="46">
        <f ca="1" t="shared" si="16"/>
        <v>0.00199411811241285</v>
      </c>
      <c r="L19" s="46" t="str">
        <f ca="1" t="shared" si="17"/>
        <v>N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0.987950833579175</v>
      </c>
      <c r="H20" s="46" t="str">
        <f ca="1" t="shared" si="13"/>
        <v>Y</v>
      </c>
      <c r="I20" s="46">
        <f ca="1" t="shared" si="14"/>
        <v>0.010569928146402</v>
      </c>
      <c r="J20" s="46" t="str">
        <f ca="1" t="shared" si="15"/>
        <v>Y</v>
      </c>
      <c r="K20" s="46">
        <f ca="1" t="shared" si="16"/>
        <v>0.0014792382744233</v>
      </c>
      <c r="L20" s="46" t="str">
        <f ca="1" t="shared" si="17"/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0.981992730593888</v>
      </c>
      <c r="H21" s="46" t="str">
        <f ca="1" t="shared" si="13"/>
        <v>Y</v>
      </c>
      <c r="I21" s="46">
        <f ca="1" t="shared" si="14"/>
        <v>0.0168912742510428</v>
      </c>
      <c r="J21" s="46" t="str">
        <f ca="1" t="shared" si="15"/>
        <v>N</v>
      </c>
      <c r="K21" s="46">
        <f ca="1" t="shared" si="16"/>
        <v>0.00111599515506915</v>
      </c>
      <c r="L21" s="46" t="str">
        <f ca="1" t="shared" si="17"/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0.998816996994542</v>
      </c>
      <c r="H22" s="46" t="str">
        <f ca="1" t="shared" si="13"/>
        <v>Y</v>
      </c>
      <c r="I22" s="46">
        <f ca="1" t="shared" si="14"/>
        <v>0.000341832662488102</v>
      </c>
      <c r="J22" s="46" t="str">
        <f ca="1" t="shared" si="15"/>
        <v>Y</v>
      </c>
      <c r="K22" s="46">
        <f ca="1" t="shared" si="16"/>
        <v>0.000841170342969746</v>
      </c>
      <c r="L22" s="46" t="str">
        <f ca="1" t="shared" si="17"/>
        <v>Y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0.997244717026237</v>
      </c>
      <c r="H23" s="46" t="str">
        <f ca="1" t="shared" si="13"/>
        <v>Y</v>
      </c>
      <c r="I23" s="46">
        <f ca="1" t="shared" si="14"/>
        <v>0.00114273172480211</v>
      </c>
      <c r="J23" s="46" t="str">
        <f ca="1" t="shared" si="15"/>
        <v>Y</v>
      </c>
      <c r="K23" s="46">
        <f ca="1" t="shared" si="16"/>
        <v>0.00161255124896074</v>
      </c>
      <c r="L23" s="46" t="str">
        <f ca="1" t="shared" si="17"/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0.988678715113718</v>
      </c>
      <c r="H24" s="46" t="str">
        <f ca="1" t="shared" si="13"/>
        <v>Y</v>
      </c>
      <c r="I24" s="46">
        <f ca="1" t="shared" si="14"/>
        <v>0.00992706862120791</v>
      </c>
      <c r="J24" s="46" t="str">
        <f ca="1" t="shared" si="15"/>
        <v>Y</v>
      </c>
      <c r="K24" s="46">
        <f ca="1" t="shared" si="16"/>
        <v>0.00139421626507374</v>
      </c>
      <c r="L24" s="46" t="str">
        <f ca="1" t="shared" si="17"/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0.989878903577893</v>
      </c>
      <c r="H25" s="46" t="str">
        <f ca="1" t="shared" si="13"/>
        <v>Y</v>
      </c>
      <c r="I25" s="46">
        <f ca="1" t="shared" si="14"/>
        <v>0.00899255440854417</v>
      </c>
      <c r="J25" s="46" t="str">
        <f ca="1" t="shared" si="15"/>
        <v>Y</v>
      </c>
      <c r="K25" s="46">
        <f ca="1" t="shared" si="16"/>
        <v>0.00112854201356261</v>
      </c>
      <c r="L25" s="46" t="str">
        <f ca="1" t="shared" si="17"/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0.980353256067287</v>
      </c>
      <c r="H26" s="46" t="str">
        <f ca="1" t="shared" si="13"/>
        <v>N</v>
      </c>
      <c r="I26" s="46">
        <f ca="1" t="shared" si="14"/>
        <v>0.0192175147352771</v>
      </c>
      <c r="J26" s="46" t="str">
        <f ca="1" t="shared" si="15"/>
        <v>N</v>
      </c>
      <c r="K26" s="46">
        <f ca="1" t="shared" si="16"/>
        <v>0.000429229197436142</v>
      </c>
      <c r="L26" s="46" t="str">
        <f ca="1" t="shared" si="17"/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0.994500478645283</v>
      </c>
      <c r="H27" s="46" t="str">
        <f ca="1" t="shared" si="13"/>
        <v>Y</v>
      </c>
      <c r="I27" s="46">
        <f ca="1" t="shared" si="14"/>
        <v>0.00353112887767721</v>
      </c>
      <c r="J27" s="46" t="str">
        <f ca="1" t="shared" si="15"/>
        <v>Y</v>
      </c>
      <c r="K27" s="46">
        <f ca="1" t="shared" si="16"/>
        <v>0.00196839247703957</v>
      </c>
      <c r="L27" s="46" t="str">
        <f ca="1" t="shared" si="17"/>
        <v>N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0.991077006176697</v>
      </c>
      <c r="H28" s="46" t="str">
        <f ca="1" t="shared" si="13"/>
        <v>Y</v>
      </c>
      <c r="I28" s="46">
        <f ca="1" t="shared" si="14"/>
        <v>0.00889733654299164</v>
      </c>
      <c r="J28" s="46" t="str">
        <f ca="1" t="shared" si="15"/>
        <v>Y</v>
      </c>
      <c r="K28" s="46">
        <f ca="1" t="shared" si="16"/>
        <v>2.56572803111408e-5</v>
      </c>
      <c r="L28" s="46" t="str">
        <f ca="1" t="shared" si="17"/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0.983430278265485</v>
      </c>
      <c r="H29" s="46" t="str">
        <f ca="1" t="shared" si="13"/>
        <v>Y</v>
      </c>
      <c r="I29" s="46">
        <f ca="1" t="shared" si="14"/>
        <v>0.015355135242381</v>
      </c>
      <c r="J29" s="46" t="str">
        <f ca="1" t="shared" si="15"/>
        <v>Y</v>
      </c>
      <c r="K29" s="46">
        <f ca="1" t="shared" si="16"/>
        <v>0.00121458649213425</v>
      </c>
      <c r="L29" s="46" t="str">
        <f ca="1" t="shared" si="17"/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0.982003800539571</v>
      </c>
      <c r="H30" s="46" t="str">
        <f ca="1" t="shared" si="13"/>
        <v>Y</v>
      </c>
      <c r="I30" s="46">
        <f ca="1" t="shared" si="14"/>
        <v>0.016477907085174</v>
      </c>
      <c r="J30" s="46" t="str">
        <f ca="1" t="shared" si="15"/>
        <v>Y</v>
      </c>
      <c r="K30" s="46">
        <f ca="1" t="shared" si="16"/>
        <v>0.00151829237525545</v>
      </c>
      <c r="L30" s="46" t="str">
        <f ca="1" t="shared" si="17"/>
        <v>Y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0.986472595732598</v>
      </c>
      <c r="H31" s="46" t="str">
        <f ca="1" t="shared" si="13"/>
        <v>Y</v>
      </c>
      <c r="I31" s="46">
        <f ca="1" t="shared" si="14"/>
        <v>0.013444773362417</v>
      </c>
      <c r="J31" s="46" t="str">
        <f ca="1" t="shared" si="15"/>
        <v>Y</v>
      </c>
      <c r="K31" s="46">
        <f ca="1" t="shared" si="16"/>
        <v>8.2630904984744e-5</v>
      </c>
      <c r="L31" s="46" t="str">
        <f ca="1" t="shared" si="17"/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0.998167562277556</v>
      </c>
      <c r="H32" s="46" t="str">
        <f ca="1" t="shared" si="13"/>
        <v>Y</v>
      </c>
      <c r="I32" s="46">
        <f ca="1" t="shared" si="14"/>
        <v>0.00175311626381781</v>
      </c>
      <c r="J32" s="46" t="str">
        <f ca="1" t="shared" si="15"/>
        <v>Y</v>
      </c>
      <c r="K32" s="46">
        <f ca="1" t="shared" si="16"/>
        <v>7.9321458626588e-5</v>
      </c>
      <c r="L32" s="46" t="str">
        <f ca="1" t="shared" si="17"/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0.987249056631183</v>
      </c>
      <c r="H33" s="46" t="str">
        <f ca="1" t="shared" si="13"/>
        <v>Y</v>
      </c>
      <c r="I33" s="46">
        <f ca="1" t="shared" si="14"/>
        <v>0.0119176631880393</v>
      </c>
      <c r="J33" s="46" t="str">
        <f ca="1" t="shared" si="15"/>
        <v>Y</v>
      </c>
      <c r="K33" s="46">
        <f ca="1" t="shared" si="16"/>
        <v>0.000833280180778106</v>
      </c>
      <c r="L33" s="46" t="str">
        <f ca="1" t="shared" si="17"/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0.990711128567386</v>
      </c>
      <c r="H34" s="46" t="str">
        <f ca="1" t="shared" si="13"/>
        <v>Y</v>
      </c>
      <c r="I34" s="46">
        <f ca="1" t="shared" si="14"/>
        <v>0.00922640513103772</v>
      </c>
      <c r="J34" s="46" t="str">
        <f ca="1" t="shared" si="15"/>
        <v>Y</v>
      </c>
      <c r="K34" s="46">
        <f ca="1" t="shared" si="16"/>
        <v>6.24663015760802e-5</v>
      </c>
      <c r="L34" s="46" t="str">
        <f ca="1" t="shared" si="17"/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0.985428082039968</v>
      </c>
      <c r="H35" s="46" t="str">
        <f ca="1" t="shared" si="13"/>
        <v>Y</v>
      </c>
      <c r="I35" s="46">
        <f ca="1" t="shared" si="14"/>
        <v>0.013473296062275</v>
      </c>
      <c r="J35" s="46" t="str">
        <f ca="1" t="shared" si="15"/>
        <v>Y</v>
      </c>
      <c r="K35" s="46">
        <f ca="1" t="shared" si="16"/>
        <v>0.00109862189775651</v>
      </c>
      <c r="L35" s="46" t="str">
        <f ca="1" t="shared" si="17"/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0.992931258733556</v>
      </c>
      <c r="H36" s="46" t="str">
        <f ca="1" t="shared" si="13"/>
        <v>Y</v>
      </c>
      <c r="I36" s="46">
        <f ca="1" t="shared" si="14"/>
        <v>0.00587349873099494</v>
      </c>
      <c r="J36" s="46" t="str">
        <f ca="1" t="shared" si="15"/>
        <v>Y</v>
      </c>
      <c r="K36" s="46">
        <f ca="1" t="shared" si="16"/>
        <v>0.00119524253544852</v>
      </c>
      <c r="L36" s="46" t="str">
        <f ca="1" t="shared" si="17"/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0.983440499367054</v>
      </c>
      <c r="H37" s="46" t="str">
        <f ca="1" t="shared" si="13"/>
        <v>Y</v>
      </c>
      <c r="I37" s="46">
        <f ca="1" t="shared" si="14"/>
        <v>0.0162854189923776</v>
      </c>
      <c r="J37" s="46" t="str">
        <f ca="1" t="shared" si="15"/>
        <v>Y</v>
      </c>
      <c r="K37" s="46">
        <f ca="1" t="shared" si="16"/>
        <v>0.000274081640567995</v>
      </c>
      <c r="L37" s="46" t="str">
        <f ca="1" t="shared" si="17"/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0.980066616436218</v>
      </c>
      <c r="H38" s="46" t="str">
        <f ca="1" t="shared" ref="H38" si="19">IF(G38&gt;=$H$1,"Y","N")</f>
        <v>N</v>
      </c>
      <c r="I38" s="46">
        <f ca="1" t="shared" ref="I38" si="20">RAND()*(0.02)</f>
        <v>0.0198806681717778</v>
      </c>
      <c r="J38" s="46" t="str">
        <f ca="1" t="shared" ref="J38" si="21">IF(I38&lt;=$J$1,"Y","N")</f>
        <v>N</v>
      </c>
      <c r="K38" s="46">
        <f ca="1" t="shared" ref="K38" si="22">RAND()*(0.002)</f>
        <v>5.27153920040728e-5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0.988575622520317</v>
      </c>
      <c r="H39" s="46" t="str">
        <f ca="1" t="shared" ref="H39:H68" si="25">IF(G39&gt;=$H$1,"Y","N")</f>
        <v>Y</v>
      </c>
      <c r="I39" s="46">
        <f ca="1" t="shared" ref="I39:I68" si="26">RAND()*(0.02)</f>
        <v>0.0109128534924255</v>
      </c>
      <c r="J39" s="46" t="str">
        <f ca="1" t="shared" ref="J39:J68" si="27">IF(I39&lt;=$J$1,"Y","N")</f>
        <v>Y</v>
      </c>
      <c r="K39" s="46">
        <f ca="1" t="shared" ref="K39:K68" si="28">RAND()*(0.002)</f>
        <v>0.00051152398725751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0.992641695054683</v>
      </c>
      <c r="H40" s="46" t="str">
        <f ca="1" t="shared" si="25"/>
        <v>Y</v>
      </c>
      <c r="I40" s="46">
        <f ca="1" t="shared" si="26"/>
        <v>0.00571567060361811</v>
      </c>
      <c r="J40" s="46" t="str">
        <f ca="1" t="shared" si="27"/>
        <v>Y</v>
      </c>
      <c r="K40" s="46">
        <f ca="1" t="shared" si="28"/>
        <v>0.00164263434169869</v>
      </c>
      <c r="L40" s="46" t="str">
        <f ca="1" t="shared" si="29"/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0.99166538103347</v>
      </c>
      <c r="H41" s="46" t="str">
        <f ca="1" t="shared" si="25"/>
        <v>Y</v>
      </c>
      <c r="I41" s="46">
        <f ca="1" t="shared" si="26"/>
        <v>0.00692258857972363</v>
      </c>
      <c r="J41" s="46" t="str">
        <f ca="1" t="shared" si="27"/>
        <v>Y</v>
      </c>
      <c r="K41" s="46">
        <f ca="1" t="shared" si="28"/>
        <v>0.00141203038680663</v>
      </c>
      <c r="L41" s="46" t="str">
        <f ca="1" t="shared" si="29"/>
        <v>Y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0.990762272404852</v>
      </c>
      <c r="H42" s="46" t="str">
        <f ca="1" t="shared" si="25"/>
        <v>Y</v>
      </c>
      <c r="I42" s="46">
        <f ca="1" t="shared" si="26"/>
        <v>0.00889458989519233</v>
      </c>
      <c r="J42" s="46" t="str">
        <f ca="1" t="shared" si="27"/>
        <v>Y</v>
      </c>
      <c r="K42" s="46">
        <f ca="1" t="shared" si="28"/>
        <v>0.00034313769995589</v>
      </c>
      <c r="L42" s="46" t="str">
        <f ca="1" t="shared" si="29"/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0.993330655965593</v>
      </c>
      <c r="H43" s="46" t="str">
        <f ca="1" t="shared" si="25"/>
        <v>Y</v>
      </c>
      <c r="I43" s="46">
        <f ca="1" t="shared" si="26"/>
        <v>0.00646400347443672</v>
      </c>
      <c r="J43" s="46" t="str">
        <f ca="1" t="shared" si="27"/>
        <v>Y</v>
      </c>
      <c r="K43" s="46">
        <f ca="1" t="shared" si="28"/>
        <v>0.000205340559970265</v>
      </c>
      <c r="L43" s="46" t="str">
        <f ca="1" t="shared" si="29"/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0.987323246720693</v>
      </c>
      <c r="H44" s="46" t="str">
        <f ca="1" t="shared" si="25"/>
        <v>Y</v>
      </c>
      <c r="I44" s="46">
        <f ca="1" t="shared" si="26"/>
        <v>0.0118258167617375</v>
      </c>
      <c r="J44" s="46" t="str">
        <f ca="1" t="shared" si="27"/>
        <v>Y</v>
      </c>
      <c r="K44" s="46">
        <f ca="1" t="shared" si="28"/>
        <v>0.00085093651756954</v>
      </c>
      <c r="L44" s="46" t="str">
        <f ca="1" t="shared" si="29"/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0.998245597061018</v>
      </c>
      <c r="H45" s="46" t="str">
        <f ca="1" t="shared" si="25"/>
        <v>Y</v>
      </c>
      <c r="I45" s="46">
        <f ca="1" t="shared" si="26"/>
        <v>0.00114394232647793</v>
      </c>
      <c r="J45" s="46" t="str">
        <f ca="1" t="shared" si="27"/>
        <v>Y</v>
      </c>
      <c r="K45" s="46">
        <f ca="1" t="shared" si="28"/>
        <v>0.000610460612503639</v>
      </c>
      <c r="L45" s="46" t="str">
        <f ca="1" t="shared" si="29"/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0.97885119225786</v>
      </c>
      <c r="H46" s="46" t="str">
        <f ca="1" t="shared" si="25"/>
        <v>N</v>
      </c>
      <c r="I46" s="46">
        <f ca="1" t="shared" si="26"/>
        <v>0.0192640936404852</v>
      </c>
      <c r="J46" s="46" t="str">
        <f ca="1" t="shared" si="27"/>
        <v>N</v>
      </c>
      <c r="K46" s="46">
        <f ca="1" t="shared" si="28"/>
        <v>0.00188471410165478</v>
      </c>
      <c r="L46" s="46" t="str">
        <f ca="1" t="shared" si="29"/>
        <v>N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0.984813118988436</v>
      </c>
      <c r="H47" s="46" t="str">
        <f ca="1" t="shared" si="25"/>
        <v>Y</v>
      </c>
      <c r="I47" s="46">
        <f ca="1" t="shared" si="26"/>
        <v>0.0149928061476994</v>
      </c>
      <c r="J47" s="46" t="str">
        <f ca="1" t="shared" si="27"/>
        <v>Y</v>
      </c>
      <c r="K47" s="46">
        <f ca="1" t="shared" si="28"/>
        <v>0.000194074863864628</v>
      </c>
      <c r="L47" s="46" t="str">
        <f ca="1" t="shared" si="29"/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0.988933333838475</v>
      </c>
      <c r="H48" s="46" t="str">
        <f ca="1" t="shared" si="25"/>
        <v>Y</v>
      </c>
      <c r="I48" s="46">
        <f ca="1" t="shared" si="26"/>
        <v>0.00908064350122844</v>
      </c>
      <c r="J48" s="46" t="str">
        <f ca="1" t="shared" si="27"/>
        <v>Y</v>
      </c>
      <c r="K48" s="46">
        <f ca="1" t="shared" si="28"/>
        <v>0.00198602266029703</v>
      </c>
      <c r="L48" s="46" t="str">
        <f ca="1" t="shared" si="29"/>
        <v>N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0.988502251109258</v>
      </c>
      <c r="H49" s="46" t="str">
        <f ca="1" t="shared" si="25"/>
        <v>Y</v>
      </c>
      <c r="I49" s="46">
        <f ca="1" t="shared" si="26"/>
        <v>0.0101299442910341</v>
      </c>
      <c r="J49" s="46" t="str">
        <f ca="1" t="shared" si="27"/>
        <v>Y</v>
      </c>
      <c r="K49" s="46">
        <f ca="1" t="shared" si="28"/>
        <v>0.00136780459970771</v>
      </c>
      <c r="L49" s="46" t="str">
        <f ca="1" t="shared" si="29"/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0.989745558271893</v>
      </c>
      <c r="H50" s="46" t="str">
        <f ca="1" t="shared" si="25"/>
        <v>Y</v>
      </c>
      <c r="I50" s="46">
        <f ca="1" t="shared" si="26"/>
        <v>0.00844610957379554</v>
      </c>
      <c r="J50" s="46" t="str">
        <f ca="1" t="shared" si="27"/>
        <v>Y</v>
      </c>
      <c r="K50" s="46">
        <f ca="1" t="shared" si="28"/>
        <v>0.00180833215431155</v>
      </c>
      <c r="L50" s="46" t="str">
        <f ca="1" t="shared" si="29"/>
        <v>N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0.983081338150184</v>
      </c>
      <c r="H51" s="46" t="str">
        <f ca="1" t="shared" si="25"/>
        <v>Y</v>
      </c>
      <c r="I51" s="46">
        <f ca="1" t="shared" si="26"/>
        <v>0.0157581216625926</v>
      </c>
      <c r="J51" s="46" t="str">
        <f ca="1" t="shared" si="27"/>
        <v>Y</v>
      </c>
      <c r="K51" s="46">
        <f ca="1" t="shared" si="28"/>
        <v>0.00116054018722306</v>
      </c>
      <c r="L51" s="46" t="str">
        <f ca="1" t="shared" si="29"/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0.994180066324528</v>
      </c>
      <c r="H52" s="46" t="str">
        <f ca="1" t="shared" si="25"/>
        <v>Y</v>
      </c>
      <c r="I52" s="46">
        <f ca="1" t="shared" si="26"/>
        <v>0.00465065080321856</v>
      </c>
      <c r="J52" s="46" t="str">
        <f ca="1" t="shared" si="27"/>
        <v>Y</v>
      </c>
      <c r="K52" s="46">
        <f ca="1" t="shared" si="28"/>
        <v>0.00116928287225323</v>
      </c>
      <c r="L52" s="46" t="str">
        <f ca="1" t="shared" si="29"/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0.986561225713477</v>
      </c>
      <c r="H53" s="46" t="str">
        <f ca="1" t="shared" si="25"/>
        <v>Y</v>
      </c>
      <c r="I53" s="46">
        <f ca="1" t="shared" si="26"/>
        <v>0.0117445422434838</v>
      </c>
      <c r="J53" s="46" t="str">
        <f ca="1" t="shared" si="27"/>
        <v>Y</v>
      </c>
      <c r="K53" s="46">
        <f ca="1" t="shared" si="28"/>
        <v>0.00169423204303964</v>
      </c>
      <c r="L53" s="46" t="str">
        <f ca="1" t="shared" si="29"/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0.98982793873184</v>
      </c>
      <c r="H54" s="46" t="str">
        <f ca="1" t="shared" si="25"/>
        <v>Y</v>
      </c>
      <c r="I54" s="46">
        <f ca="1" t="shared" si="26"/>
        <v>0.00858688391840158</v>
      </c>
      <c r="J54" s="46" t="str">
        <f ca="1" t="shared" si="27"/>
        <v>Y</v>
      </c>
      <c r="K54" s="46">
        <f ca="1" t="shared" si="28"/>
        <v>0.00158517734975863</v>
      </c>
      <c r="L54" s="46" t="str">
        <f ca="1" t="shared" si="29"/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0.982820338947255</v>
      </c>
      <c r="H55" s="46" t="str">
        <f ca="1" t="shared" si="25"/>
        <v>Y</v>
      </c>
      <c r="I55" s="46">
        <f ca="1" t="shared" si="26"/>
        <v>0.0157040236574901</v>
      </c>
      <c r="J55" s="46" t="str">
        <f ca="1" t="shared" si="27"/>
        <v>Y</v>
      </c>
      <c r="K55" s="46">
        <f ca="1" t="shared" si="28"/>
        <v>0.00147563739525483</v>
      </c>
      <c r="L55" s="46" t="str">
        <f ca="1" t="shared" si="29"/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0.996805920532163</v>
      </c>
      <c r="H56" s="46" t="str">
        <f ca="1" t="shared" si="25"/>
        <v>Y</v>
      </c>
      <c r="I56" s="46">
        <f ca="1" t="shared" si="26"/>
        <v>0.00158098041359792</v>
      </c>
      <c r="J56" s="46" t="str">
        <f ca="1" t="shared" si="27"/>
        <v>Y</v>
      </c>
      <c r="K56" s="46">
        <f ca="1" t="shared" si="28"/>
        <v>0.00161309905423893</v>
      </c>
      <c r="L56" s="46" t="str">
        <f ca="1" t="shared" si="29"/>
        <v>Y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0.982621948451009</v>
      </c>
      <c r="H57" s="46" t="str">
        <f ca="1" t="shared" si="25"/>
        <v>Y</v>
      </c>
      <c r="I57" s="46">
        <f ca="1" t="shared" si="26"/>
        <v>0.0172498488944774</v>
      </c>
      <c r="J57" s="46" t="str">
        <f ca="1" t="shared" si="27"/>
        <v>N</v>
      </c>
      <c r="K57" s="46">
        <f ca="1" t="shared" si="28"/>
        <v>0.000128202654513053</v>
      </c>
      <c r="L57" s="46" t="str">
        <f ca="1" t="shared" si="29"/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0.998216222770436</v>
      </c>
      <c r="H58" s="46" t="str">
        <f ca="1" t="shared" si="25"/>
        <v>Y</v>
      </c>
      <c r="I58" s="46">
        <f ca="1" t="shared" si="26"/>
        <v>0.00102872324822723</v>
      </c>
      <c r="J58" s="46" t="str">
        <f ca="1" t="shared" si="27"/>
        <v>Y</v>
      </c>
      <c r="K58" s="46">
        <f ca="1" t="shared" si="28"/>
        <v>0.000755053981336571</v>
      </c>
      <c r="L58" s="46" t="str">
        <f ca="1" t="shared" si="29"/>
        <v>Y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0.992959290469446</v>
      </c>
      <c r="H59" s="46" t="str">
        <f ca="1" t="shared" si="25"/>
        <v>Y</v>
      </c>
      <c r="I59" s="46">
        <f ca="1" t="shared" si="26"/>
        <v>0.00552484414176004</v>
      </c>
      <c r="J59" s="46" t="str">
        <f ca="1" t="shared" si="27"/>
        <v>Y</v>
      </c>
      <c r="K59" s="46">
        <f ca="1" t="shared" si="28"/>
        <v>0.00151586538879401</v>
      </c>
      <c r="L59" s="46" t="str">
        <f ca="1" t="shared" si="29"/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0.994838078672063</v>
      </c>
      <c r="H60" s="46" t="str">
        <f ca="1" t="shared" si="25"/>
        <v>Y</v>
      </c>
      <c r="I60" s="46">
        <f ca="1" t="shared" si="26"/>
        <v>0.00320029768550439</v>
      </c>
      <c r="J60" s="46" t="str">
        <f ca="1" t="shared" si="27"/>
        <v>Y</v>
      </c>
      <c r="K60" s="46">
        <f ca="1" t="shared" si="28"/>
        <v>0.00196162364243228</v>
      </c>
      <c r="L60" s="46" t="str">
        <f ca="1" t="shared" si="29"/>
        <v>N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0.983437103476175</v>
      </c>
      <c r="H61" s="46" t="str">
        <f ca="1" t="shared" si="25"/>
        <v>Y</v>
      </c>
      <c r="I61" s="46">
        <f ca="1" t="shared" si="26"/>
        <v>0.0154597794509359</v>
      </c>
      <c r="J61" s="46" t="str">
        <f ca="1" t="shared" si="27"/>
        <v>Y</v>
      </c>
      <c r="K61" s="46">
        <f ca="1" t="shared" si="28"/>
        <v>0.00110311707288898</v>
      </c>
      <c r="L61" s="46" t="str">
        <f ca="1" t="shared" si="29"/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0.993028481665238</v>
      </c>
      <c r="H62" s="46" t="str">
        <f ca="1" t="shared" si="25"/>
        <v>Y</v>
      </c>
      <c r="I62" s="46">
        <f ca="1" t="shared" si="26"/>
        <v>0.00670581833401381</v>
      </c>
      <c r="J62" s="46" t="str">
        <f ca="1" t="shared" si="27"/>
        <v>Y</v>
      </c>
      <c r="K62" s="46">
        <f ca="1" t="shared" si="28"/>
        <v>0.000265700000747962</v>
      </c>
      <c r="L62" s="46" t="str">
        <f ca="1" t="shared" si="29"/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0.984150740383426</v>
      </c>
      <c r="H63" s="46" t="str">
        <f ca="1" t="shared" si="25"/>
        <v>Y</v>
      </c>
      <c r="I63" s="46">
        <f ca="1" t="shared" si="26"/>
        <v>0.0156922235581644</v>
      </c>
      <c r="J63" s="46" t="str">
        <f ca="1" t="shared" si="27"/>
        <v>Y</v>
      </c>
      <c r="K63" s="46">
        <f ca="1" t="shared" si="28"/>
        <v>0.000157036058409486</v>
      </c>
      <c r="L63" s="46" t="str">
        <f ca="1" t="shared" si="29"/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0.996909537430834</v>
      </c>
      <c r="H64" s="46" t="str">
        <f ca="1" t="shared" si="25"/>
        <v>Y</v>
      </c>
      <c r="I64" s="46">
        <f ca="1" t="shared" si="26"/>
        <v>0.00172257880392494</v>
      </c>
      <c r="J64" s="46" t="str">
        <f ca="1" t="shared" si="27"/>
        <v>Y</v>
      </c>
      <c r="K64" s="46">
        <f ca="1" t="shared" si="28"/>
        <v>0.00136788376524066</v>
      </c>
      <c r="L64" s="46" t="str">
        <f ca="1" t="shared" si="29"/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0.980426861285935</v>
      </c>
      <c r="H65" s="46" t="str">
        <f ca="1" t="shared" si="25"/>
        <v>N</v>
      </c>
      <c r="I65" s="46">
        <f ca="1" t="shared" si="26"/>
        <v>0.0191260690992758</v>
      </c>
      <c r="J65" s="46" t="str">
        <f ca="1" t="shared" si="27"/>
        <v>N</v>
      </c>
      <c r="K65" s="46">
        <f ca="1" t="shared" si="28"/>
        <v>0.000447069614789523</v>
      </c>
      <c r="L65" s="46" t="str">
        <f ca="1" t="shared" si="29"/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0.980716114016076</v>
      </c>
      <c r="H66" s="46" t="str">
        <f ca="1" t="shared" si="25"/>
        <v>N</v>
      </c>
      <c r="I66" s="46">
        <f ca="1" t="shared" si="26"/>
        <v>0.0188985178534198</v>
      </c>
      <c r="J66" s="46" t="str">
        <f ca="1" t="shared" si="27"/>
        <v>N</v>
      </c>
      <c r="K66" s="46">
        <f ca="1" t="shared" si="28"/>
        <v>0.000385368130504062</v>
      </c>
      <c r="L66" s="46" t="str">
        <f ca="1" t="shared" si="29"/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0.988031159174754</v>
      </c>
      <c r="H67" s="46" t="str">
        <f ca="1" t="shared" si="25"/>
        <v>Y</v>
      </c>
      <c r="I67" s="46">
        <f ca="1" t="shared" si="26"/>
        <v>0.0112797897873921</v>
      </c>
      <c r="J67" s="46" t="str">
        <f ca="1" t="shared" si="27"/>
        <v>Y</v>
      </c>
      <c r="K67" s="46">
        <f ca="1" t="shared" si="28"/>
        <v>0.000689051037854022</v>
      </c>
      <c r="L67" s="46" t="str">
        <f ca="1" t="shared" si="29"/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0.983049978240048</v>
      </c>
      <c r="H68" s="46" t="str">
        <f ca="1" t="shared" si="25"/>
        <v>Y</v>
      </c>
      <c r="I68" s="46">
        <f ca="1" t="shared" si="26"/>
        <v>0.016014378261489</v>
      </c>
      <c r="J68" s="46" t="str">
        <f ca="1" t="shared" si="27"/>
        <v>Y</v>
      </c>
      <c r="K68" s="46">
        <f ca="1" t="shared" si="28"/>
        <v>0.000935643498462609</v>
      </c>
      <c r="L68" s="46" t="str">
        <f ca="1" t="shared" si="29"/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0.979839835852617</v>
      </c>
      <c r="H69" s="46" t="str">
        <f ca="1" t="shared" ref="H69" si="31">IF(G69&gt;=$H$1,"Y","N")</f>
        <v>N</v>
      </c>
      <c r="I69" s="46">
        <f ca="1" t="shared" ref="I69" si="32">RAND()*(0.02)</f>
        <v>0.0197873006773685</v>
      </c>
      <c r="J69" s="46" t="str">
        <f ca="1" t="shared" ref="J69" si="33">IF(I69&lt;=$J$1,"Y","N")</f>
        <v>N</v>
      </c>
      <c r="K69" s="46">
        <f ca="1" t="shared" ref="K69" si="34">RAND()*(0.002)</f>
        <v>0.000372863470014884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0.985615006454904</v>
      </c>
      <c r="H70" s="46" t="str">
        <f ca="1" t="shared" ref="H70" si="37">IF(G70&gt;=$H$1,"Y","N")</f>
        <v>Y</v>
      </c>
      <c r="I70" s="46">
        <f ca="1" t="shared" ref="I70:I75" si="38">RAND()*(0.02)</f>
        <v>0.0131714515190912</v>
      </c>
      <c r="J70" s="46" t="str">
        <f ca="1" t="shared" ref="J70" si="39">IF(I70&lt;=$J$1,"Y","N")</f>
        <v>Y</v>
      </c>
      <c r="K70" s="46">
        <f ca="1" t="shared" ref="K70:K75" si="40">RAND()*(0.002)</f>
        <v>0.0012135420260047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0.984471951475634</v>
      </c>
      <c r="H71" s="46" t="str">
        <f ca="1">IF(G71&gt;=$H$1,"Y","N")</f>
        <v>Y</v>
      </c>
      <c r="I71" s="46">
        <f ca="1" t="shared" si="38"/>
        <v>0.0143081717505598</v>
      </c>
      <c r="J71" s="46" t="str">
        <f ca="1">IF(I71&lt;=$J$1,"Y","N")</f>
        <v>Y</v>
      </c>
      <c r="K71" s="46">
        <f ca="1" t="shared" si="40"/>
        <v>0.00121987677380632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0.995073634576845</v>
      </c>
      <c r="H72" s="46" t="str">
        <f ca="1">IF(G72&gt;=$H$1,"Y","N")</f>
        <v>Y</v>
      </c>
      <c r="I72" s="46">
        <f ca="1" t="shared" si="38"/>
        <v>0.0030915654625763</v>
      </c>
      <c r="J72" s="46" t="str">
        <f ca="1">IF(I72&lt;=$J$1,"Y","N")</f>
        <v>Y</v>
      </c>
      <c r="K72" s="46">
        <f ca="1" t="shared" si="40"/>
        <v>0.00183479996057832</v>
      </c>
      <c r="L72" s="46" t="str">
        <f ca="1">IF(K72&lt;=$L$1,"Y","N")</f>
        <v>N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0.981784194736099</v>
      </c>
      <c r="H73" s="46" t="str">
        <f ca="1">IF(G73&gt;=$H$1,"Y","N")</f>
        <v>Y</v>
      </c>
      <c r="I73" s="46">
        <f ca="1" t="shared" si="38"/>
        <v>0.0177921899557952</v>
      </c>
      <c r="J73" s="46" t="str">
        <f ca="1">IF(I73&lt;=$J$1,"Y","N")</f>
        <v>N</v>
      </c>
      <c r="K73" s="46">
        <f ca="1" t="shared" si="40"/>
        <v>0.000423615308105846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0.984092488544679</v>
      </c>
      <c r="H74" s="46" t="str">
        <f ca="1">IF(G74&gt;=$H$1,"Y","N")</f>
        <v>Y</v>
      </c>
      <c r="I74" s="46">
        <f ca="1" t="shared" si="38"/>
        <v>0.0150750963540053</v>
      </c>
      <c r="J74" s="46" t="str">
        <f ca="1">IF(I74&lt;=$J$1,"Y","N")</f>
        <v>Y</v>
      </c>
      <c r="K74" s="46">
        <f ca="1" t="shared" si="40"/>
        <v>0.00083241510131616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0.993434092101686</v>
      </c>
      <c r="H75" s="46" t="str">
        <f ca="1">IF(G75&gt;=$H$1,"Y","N")</f>
        <v>Y</v>
      </c>
      <c r="I75" s="46">
        <f ca="1" t="shared" si="38"/>
        <v>0.00509615003900416</v>
      </c>
      <c r="J75" s="46" t="str">
        <f ca="1">IF(I75&lt;=$J$1,"Y","N")</f>
        <v>Y</v>
      </c>
      <c r="K75" s="46">
        <f ca="1" t="shared" si="40"/>
        <v>0.00146975785931008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7"/>
  <sheetViews>
    <sheetView topLeftCell="A70" workbookViewId="0">
      <selection activeCell="N19" sqref="N19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45658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45658</v>
      </c>
      <c r="B8" s="21">
        <f t="shared" ref="B8:B71" si="0">IF(C8="",NA(),1-C8)</f>
        <v>1</v>
      </c>
      <c r="C8" s="21">
        <v>0</v>
      </c>
      <c r="D8" s="34">
        <v>557.0781</v>
      </c>
      <c r="E8" s="23">
        <v>420.2519</v>
      </c>
    </row>
    <row r="9" spans="1:5">
      <c r="A9" s="15">
        <f t="shared" ref="A9:A72" si="1">A8+1</f>
        <v>45659</v>
      </c>
      <c r="B9" s="21">
        <f t="shared" si="0"/>
        <v>1</v>
      </c>
      <c r="C9" s="21">
        <v>0</v>
      </c>
      <c r="D9" s="35">
        <v>494.0703</v>
      </c>
      <c r="E9" s="23">
        <v>372.7197</v>
      </c>
    </row>
    <row r="10" spans="1:5">
      <c r="A10" s="15">
        <f t="shared" si="1"/>
        <v>45660</v>
      </c>
      <c r="B10" s="21">
        <f t="shared" si="0"/>
        <v>1</v>
      </c>
      <c r="C10" s="21">
        <v>0</v>
      </c>
      <c r="D10" s="35">
        <v>477.3123</v>
      </c>
      <c r="E10" s="23">
        <v>360.0777</v>
      </c>
    </row>
    <row r="11" spans="1:5">
      <c r="A11" s="15">
        <f t="shared" si="1"/>
        <v>45661</v>
      </c>
      <c r="B11" s="21">
        <f t="shared" si="0"/>
        <v>1</v>
      </c>
      <c r="C11" s="21">
        <v>0</v>
      </c>
      <c r="D11" s="35">
        <v>516.3744</v>
      </c>
      <c r="E11" s="23">
        <v>389.5456</v>
      </c>
    </row>
    <row r="12" spans="1:5">
      <c r="A12" s="15">
        <f t="shared" si="1"/>
        <v>45662</v>
      </c>
      <c r="B12" s="21">
        <f t="shared" si="0"/>
        <v>1</v>
      </c>
      <c r="C12" s="21">
        <v>0</v>
      </c>
      <c r="D12" s="35">
        <v>545.0568</v>
      </c>
      <c r="E12" s="23">
        <v>411.1832</v>
      </c>
    </row>
    <row r="13" spans="1:5">
      <c r="A13" s="15">
        <f t="shared" si="1"/>
        <v>45663</v>
      </c>
      <c r="B13" s="21">
        <f t="shared" si="0"/>
        <v>1</v>
      </c>
      <c r="C13" s="21">
        <v>0</v>
      </c>
      <c r="D13" s="35">
        <v>470.1588</v>
      </c>
      <c r="E13" s="23">
        <v>354.6812</v>
      </c>
    </row>
    <row r="14" spans="1:5">
      <c r="A14" s="15">
        <f t="shared" si="1"/>
        <v>45664</v>
      </c>
      <c r="B14" s="21">
        <f t="shared" si="0"/>
        <v>1</v>
      </c>
      <c r="C14" s="21">
        <v>0</v>
      </c>
      <c r="D14" s="35">
        <v>465.5133</v>
      </c>
      <c r="E14" s="23">
        <v>351.1767</v>
      </c>
    </row>
    <row r="15" spans="1:5">
      <c r="A15" s="15">
        <f t="shared" si="1"/>
        <v>45665</v>
      </c>
      <c r="B15" s="21">
        <f t="shared" si="0"/>
        <v>1</v>
      </c>
      <c r="C15" s="21">
        <v>0</v>
      </c>
      <c r="D15" s="35">
        <v>437.5662</v>
      </c>
      <c r="E15" s="23">
        <v>330.0938</v>
      </c>
    </row>
    <row r="16" spans="1:5">
      <c r="A16" s="15">
        <f t="shared" si="1"/>
        <v>45666</v>
      </c>
      <c r="B16" s="21">
        <f t="shared" si="0"/>
        <v>1</v>
      </c>
      <c r="C16" s="21">
        <v>0</v>
      </c>
      <c r="D16" s="35">
        <v>407.5614</v>
      </c>
      <c r="E16" s="23">
        <v>307.4586</v>
      </c>
    </row>
    <row r="17" spans="1:5">
      <c r="A17" s="15">
        <f t="shared" si="1"/>
        <v>45667</v>
      </c>
      <c r="B17" s="21">
        <f t="shared" si="0"/>
        <v>1</v>
      </c>
      <c r="C17" s="21">
        <v>0</v>
      </c>
      <c r="D17" s="35">
        <v>442.6677</v>
      </c>
      <c r="E17" s="23">
        <v>333.9423</v>
      </c>
    </row>
    <row r="18" spans="1:5">
      <c r="A18" s="15">
        <f t="shared" si="1"/>
        <v>45668</v>
      </c>
      <c r="B18" s="21">
        <f t="shared" si="0"/>
        <v>1</v>
      </c>
      <c r="C18" s="21">
        <v>0</v>
      </c>
      <c r="D18" s="35">
        <v>480.9717</v>
      </c>
      <c r="E18" s="23">
        <v>362.8383</v>
      </c>
    </row>
    <row r="19" spans="1:5">
      <c r="A19" s="15">
        <f t="shared" si="1"/>
        <v>45669</v>
      </c>
      <c r="B19" s="21">
        <f t="shared" si="0"/>
        <v>0.9994</v>
      </c>
      <c r="C19" s="21">
        <v>0.0006</v>
      </c>
      <c r="D19" s="35">
        <v>496.5441</v>
      </c>
      <c r="E19" s="23">
        <v>374.5859</v>
      </c>
    </row>
    <row r="20" spans="1:5">
      <c r="A20" s="15">
        <f t="shared" si="1"/>
        <v>45670</v>
      </c>
      <c r="B20" s="21">
        <f t="shared" si="0"/>
        <v>1</v>
      </c>
      <c r="C20" s="21">
        <v>0</v>
      </c>
      <c r="D20" s="35">
        <v>423.0483</v>
      </c>
      <c r="E20" s="23">
        <v>319.1417</v>
      </c>
    </row>
    <row r="21" spans="1:5">
      <c r="A21" s="15">
        <f t="shared" si="1"/>
        <v>45671</v>
      </c>
      <c r="B21" s="21">
        <f t="shared" si="0"/>
        <v>1</v>
      </c>
      <c r="C21" s="21">
        <v>0</v>
      </c>
      <c r="D21" s="35">
        <v>427.1922</v>
      </c>
      <c r="E21" s="23">
        <v>322.2678</v>
      </c>
    </row>
    <row r="22" spans="1:5">
      <c r="A22" s="15">
        <f t="shared" si="1"/>
        <v>45672</v>
      </c>
      <c r="B22" s="21">
        <f t="shared" si="0"/>
        <v>1</v>
      </c>
      <c r="C22" s="21">
        <v>0</v>
      </c>
      <c r="D22" s="35">
        <v>424.5075</v>
      </c>
      <c r="E22" s="23">
        <v>320.2425</v>
      </c>
    </row>
    <row r="23" spans="1:5">
      <c r="A23" s="15">
        <f t="shared" si="1"/>
        <v>45673</v>
      </c>
      <c r="B23" s="21">
        <f t="shared" si="0"/>
        <v>1</v>
      </c>
      <c r="C23" s="21">
        <v>0</v>
      </c>
      <c r="D23" s="35">
        <v>492.4572</v>
      </c>
      <c r="E23" s="23">
        <v>371.5028</v>
      </c>
    </row>
    <row r="24" spans="1:5">
      <c r="A24" s="15">
        <f t="shared" si="1"/>
        <v>45674</v>
      </c>
      <c r="B24" s="21">
        <f t="shared" si="0"/>
        <v>1</v>
      </c>
      <c r="C24" s="21">
        <v>0</v>
      </c>
      <c r="D24" s="35">
        <v>449.0289</v>
      </c>
      <c r="E24" s="23">
        <v>338.7411</v>
      </c>
    </row>
    <row r="25" spans="1:5">
      <c r="A25" s="15">
        <f t="shared" si="1"/>
        <v>45675</v>
      </c>
      <c r="B25" s="21">
        <f t="shared" si="0"/>
        <v>1</v>
      </c>
      <c r="C25" s="21">
        <v>0</v>
      </c>
      <c r="D25" s="35">
        <v>465.9864</v>
      </c>
      <c r="E25" s="23">
        <v>351.5336</v>
      </c>
    </row>
    <row r="26" spans="1:5">
      <c r="A26" s="15">
        <f t="shared" si="1"/>
        <v>45676</v>
      </c>
      <c r="B26" s="21">
        <f t="shared" si="0"/>
        <v>1</v>
      </c>
      <c r="C26" s="21">
        <v>0</v>
      </c>
      <c r="D26" s="35">
        <v>504.1422</v>
      </c>
      <c r="E26" s="23">
        <v>380.3178</v>
      </c>
    </row>
    <row r="27" spans="1:5">
      <c r="A27" s="15">
        <f t="shared" si="1"/>
        <v>45677</v>
      </c>
      <c r="B27" s="21">
        <f t="shared" si="0"/>
        <v>1</v>
      </c>
      <c r="C27" s="21">
        <v>0</v>
      </c>
      <c r="D27" s="35">
        <v>451.668</v>
      </c>
      <c r="E27" s="23">
        <v>340.732</v>
      </c>
    </row>
    <row r="28" s="5" customFormat="1" spans="1:5">
      <c r="A28" s="25">
        <f t="shared" si="1"/>
        <v>45678</v>
      </c>
      <c r="B28" s="26">
        <f t="shared" si="0"/>
        <v>1</v>
      </c>
      <c r="C28" s="26">
        <v>0</v>
      </c>
      <c r="D28" s="35">
        <v>484.0668</v>
      </c>
      <c r="E28" s="28">
        <v>365.1732</v>
      </c>
    </row>
    <row r="29" spans="1:5">
      <c r="A29" s="15">
        <f t="shared" si="1"/>
        <v>45679</v>
      </c>
      <c r="B29" s="21">
        <f t="shared" si="0"/>
        <v>1</v>
      </c>
      <c r="C29" s="21">
        <v>0</v>
      </c>
      <c r="D29" s="35">
        <v>449.673</v>
      </c>
      <c r="E29" s="23">
        <v>339.227</v>
      </c>
    </row>
    <row r="30" spans="1:5">
      <c r="A30" s="15">
        <f t="shared" si="1"/>
        <v>45680</v>
      </c>
      <c r="B30" s="21">
        <f t="shared" si="0"/>
        <v>1</v>
      </c>
      <c r="C30" s="21">
        <v>0</v>
      </c>
      <c r="D30" s="35">
        <v>438.7119</v>
      </c>
      <c r="E30" s="23">
        <v>330.9581</v>
      </c>
    </row>
    <row r="31" spans="1:5">
      <c r="A31" s="15">
        <f t="shared" si="1"/>
        <v>45681</v>
      </c>
      <c r="B31" s="21">
        <f t="shared" si="0"/>
        <v>1</v>
      </c>
      <c r="C31" s="21">
        <v>0</v>
      </c>
      <c r="D31" s="35">
        <v>439.1907</v>
      </c>
      <c r="E31" s="23">
        <v>331.3193</v>
      </c>
    </row>
    <row r="32" spans="1:5">
      <c r="A32" s="15">
        <f t="shared" si="1"/>
        <v>45682</v>
      </c>
      <c r="B32" s="21">
        <f t="shared" si="0"/>
        <v>1</v>
      </c>
      <c r="C32" s="21">
        <v>0</v>
      </c>
      <c r="D32" s="35">
        <v>476.3661</v>
      </c>
      <c r="E32" s="23">
        <v>359.3639</v>
      </c>
    </row>
    <row r="33" spans="1:5">
      <c r="A33" s="15">
        <f t="shared" si="1"/>
        <v>45683</v>
      </c>
      <c r="B33" s="21">
        <f t="shared" si="0"/>
        <v>1</v>
      </c>
      <c r="C33" s="21">
        <v>0</v>
      </c>
      <c r="D33" s="35">
        <v>500.8191</v>
      </c>
      <c r="E33" s="23">
        <v>377.8109</v>
      </c>
    </row>
    <row r="34" spans="1:5">
      <c r="A34" s="15">
        <f t="shared" si="1"/>
        <v>45684</v>
      </c>
      <c r="B34" s="21">
        <f t="shared" si="0"/>
        <v>1</v>
      </c>
      <c r="C34" s="21">
        <v>0</v>
      </c>
      <c r="D34" s="35">
        <v>425.163</v>
      </c>
      <c r="E34" s="23">
        <v>320.737</v>
      </c>
    </row>
    <row r="35" spans="1:5">
      <c r="A35" s="15">
        <f t="shared" si="1"/>
        <v>45685</v>
      </c>
      <c r="B35" s="21">
        <f t="shared" si="0"/>
        <v>1</v>
      </c>
      <c r="C35" s="21">
        <v>0</v>
      </c>
      <c r="D35" s="35">
        <v>512.2647</v>
      </c>
      <c r="E35" s="23">
        <v>386.4453</v>
      </c>
    </row>
    <row r="36" spans="1:5">
      <c r="A36" s="15">
        <f t="shared" si="1"/>
        <v>45686</v>
      </c>
      <c r="B36" s="21">
        <f t="shared" si="0"/>
        <v>1</v>
      </c>
      <c r="C36" s="21">
        <v>0</v>
      </c>
      <c r="D36" s="35">
        <v>522.2853</v>
      </c>
      <c r="E36" s="23">
        <v>394.0047</v>
      </c>
    </row>
    <row r="37" spans="1:5">
      <c r="A37" s="30">
        <f t="shared" si="1"/>
        <v>45687</v>
      </c>
      <c r="B37" s="31">
        <f t="shared" si="0"/>
        <v>1</v>
      </c>
      <c r="C37" s="31">
        <v>0</v>
      </c>
      <c r="D37" s="35">
        <v>539.4081</v>
      </c>
      <c r="E37" s="23">
        <v>406.9219</v>
      </c>
    </row>
    <row r="38" spans="1:5">
      <c r="A38" s="15">
        <f t="shared" si="1"/>
        <v>45688</v>
      </c>
      <c r="B38" s="21">
        <f t="shared" si="0"/>
        <v>1</v>
      </c>
      <c r="C38" s="21">
        <v>0</v>
      </c>
      <c r="D38" s="35">
        <v>684.2679</v>
      </c>
      <c r="E38" s="23">
        <v>516.2021</v>
      </c>
    </row>
    <row r="39" spans="1:5">
      <c r="A39" s="15">
        <f t="shared" si="1"/>
        <v>45689</v>
      </c>
      <c r="B39" s="21">
        <f t="shared" si="0"/>
        <v>1</v>
      </c>
      <c r="C39" s="21">
        <v>0</v>
      </c>
      <c r="D39" s="35">
        <v>544.4697</v>
      </c>
      <c r="E39" s="23">
        <v>410.7403</v>
      </c>
    </row>
    <row r="40" spans="1:5">
      <c r="A40" s="15">
        <f t="shared" si="1"/>
        <v>45690</v>
      </c>
      <c r="B40" s="21">
        <f t="shared" si="0"/>
        <v>1</v>
      </c>
      <c r="C40" s="21">
        <v>0</v>
      </c>
      <c r="D40" s="35">
        <v>503.6064</v>
      </c>
      <c r="E40" s="23">
        <v>379.9136</v>
      </c>
    </row>
    <row r="41" spans="1:5">
      <c r="A41" s="15">
        <f t="shared" si="1"/>
        <v>45691</v>
      </c>
      <c r="B41" s="21">
        <f t="shared" si="0"/>
        <v>1</v>
      </c>
      <c r="C41" s="21">
        <v>0</v>
      </c>
      <c r="D41" s="35">
        <v>427.3575</v>
      </c>
      <c r="E41" s="23">
        <v>322.3925</v>
      </c>
    </row>
    <row r="42" spans="1:5">
      <c r="A42" s="15">
        <f t="shared" si="1"/>
        <v>45692</v>
      </c>
      <c r="B42" s="21">
        <f t="shared" si="0"/>
        <v>1</v>
      </c>
      <c r="C42" s="21">
        <v>0</v>
      </c>
      <c r="D42" s="35">
        <v>394.9473</v>
      </c>
      <c r="E42" s="23">
        <v>297.9427</v>
      </c>
    </row>
    <row r="43" spans="1:5">
      <c r="A43" s="15">
        <f t="shared" si="1"/>
        <v>45693</v>
      </c>
      <c r="B43" s="21">
        <f t="shared" si="0"/>
        <v>1</v>
      </c>
      <c r="C43" s="21">
        <v>0</v>
      </c>
      <c r="D43" s="35">
        <v>441.8241</v>
      </c>
      <c r="E43" s="23">
        <v>333.3059</v>
      </c>
    </row>
    <row r="44" spans="1:5">
      <c r="A44" s="15">
        <f t="shared" si="1"/>
        <v>45694</v>
      </c>
      <c r="B44" s="21">
        <f t="shared" si="0"/>
        <v>1</v>
      </c>
      <c r="C44" s="21">
        <v>0</v>
      </c>
      <c r="D44" s="35">
        <v>416.556</v>
      </c>
      <c r="E44" s="23">
        <v>314.244</v>
      </c>
    </row>
    <row r="45" spans="1:5">
      <c r="A45" s="15">
        <f t="shared" si="1"/>
        <v>45695</v>
      </c>
      <c r="B45" s="21">
        <f t="shared" si="0"/>
        <v>1</v>
      </c>
      <c r="C45" s="21">
        <v>0</v>
      </c>
      <c r="D45" s="35">
        <v>408.0801</v>
      </c>
      <c r="E45" s="23">
        <v>307.8499</v>
      </c>
    </row>
    <row r="46" spans="1:5">
      <c r="A46" s="15">
        <f t="shared" si="1"/>
        <v>45696</v>
      </c>
      <c r="B46" s="21">
        <f t="shared" si="0"/>
        <v>1</v>
      </c>
      <c r="C46" s="21">
        <v>0</v>
      </c>
      <c r="D46" s="35">
        <v>475.3401</v>
      </c>
      <c r="E46" s="23">
        <v>358.5899</v>
      </c>
    </row>
    <row r="47" spans="1:5">
      <c r="A47" s="15">
        <f t="shared" si="1"/>
        <v>45697</v>
      </c>
      <c r="B47" s="21">
        <f t="shared" si="0"/>
        <v>1</v>
      </c>
      <c r="C47" s="21">
        <v>0</v>
      </c>
      <c r="D47" s="35">
        <v>479.8887</v>
      </c>
      <c r="E47" s="23">
        <v>362.0213</v>
      </c>
    </row>
    <row r="48" spans="1:5">
      <c r="A48" s="15">
        <f t="shared" si="1"/>
        <v>45698</v>
      </c>
      <c r="B48" s="21">
        <f t="shared" si="0"/>
        <v>1</v>
      </c>
      <c r="C48" s="21">
        <v>0</v>
      </c>
      <c r="D48" s="35">
        <v>421.5891</v>
      </c>
      <c r="E48" s="23">
        <v>318.0409</v>
      </c>
    </row>
    <row r="49" spans="1:5">
      <c r="A49" s="15">
        <f t="shared" si="1"/>
        <v>45699</v>
      </c>
      <c r="B49" s="21">
        <f t="shared" si="0"/>
        <v>1</v>
      </c>
      <c r="C49" s="21">
        <v>0</v>
      </c>
      <c r="D49" s="35">
        <v>420.3579</v>
      </c>
      <c r="E49" s="23">
        <v>317.1121</v>
      </c>
    </row>
    <row r="50" spans="1:5">
      <c r="A50" s="15">
        <f t="shared" si="1"/>
        <v>45700</v>
      </c>
      <c r="B50" s="21">
        <f t="shared" si="0"/>
        <v>1</v>
      </c>
      <c r="C50" s="21">
        <v>0</v>
      </c>
      <c r="D50" s="35">
        <v>415.4787</v>
      </c>
      <c r="E50" s="23">
        <v>313.4313</v>
      </c>
    </row>
    <row r="51" spans="1:5">
      <c r="A51" s="15">
        <f t="shared" si="1"/>
        <v>45701</v>
      </c>
      <c r="B51" s="21">
        <f t="shared" si="0"/>
        <v>1</v>
      </c>
      <c r="C51" s="21">
        <v>0</v>
      </c>
      <c r="D51" s="35">
        <v>412.6857</v>
      </c>
      <c r="E51" s="23">
        <v>311.3243</v>
      </c>
    </row>
    <row r="52" spans="1:5">
      <c r="A52" s="15">
        <f t="shared" si="1"/>
        <v>45702</v>
      </c>
      <c r="B52" s="21">
        <f t="shared" si="0"/>
        <v>1</v>
      </c>
      <c r="C52" s="21">
        <v>0</v>
      </c>
      <c r="D52" s="35">
        <v>454.0278</v>
      </c>
      <c r="E52" s="23">
        <v>342.5122</v>
      </c>
    </row>
    <row r="53" spans="1:5">
      <c r="A53" s="15">
        <f t="shared" si="1"/>
        <v>45703</v>
      </c>
      <c r="B53" s="21">
        <f t="shared" si="0"/>
        <v>1</v>
      </c>
      <c r="C53" s="21">
        <v>0</v>
      </c>
      <c r="D53" s="35">
        <v>493.3179</v>
      </c>
      <c r="E53" s="23">
        <v>372.1521</v>
      </c>
    </row>
    <row r="54" spans="1:5">
      <c r="A54" s="15">
        <f t="shared" si="1"/>
        <v>45704</v>
      </c>
      <c r="B54" s="21">
        <f t="shared" si="0"/>
        <v>1</v>
      </c>
      <c r="C54" s="21">
        <v>0</v>
      </c>
      <c r="D54" s="35">
        <v>473.9949</v>
      </c>
      <c r="E54" s="23">
        <v>357.5751</v>
      </c>
    </row>
    <row r="55" spans="1:5">
      <c r="A55" s="15">
        <f t="shared" si="1"/>
        <v>45705</v>
      </c>
      <c r="B55" s="21">
        <f t="shared" si="0"/>
        <v>1</v>
      </c>
      <c r="C55" s="21">
        <v>0</v>
      </c>
      <c r="D55" s="35">
        <v>396.5319</v>
      </c>
      <c r="E55" s="23">
        <v>299.1381</v>
      </c>
    </row>
    <row r="56" spans="1:5">
      <c r="A56" s="15">
        <f t="shared" si="1"/>
        <v>45706</v>
      </c>
      <c r="B56" s="21">
        <f t="shared" si="0"/>
        <v>1</v>
      </c>
      <c r="C56" s="21">
        <v>0</v>
      </c>
      <c r="D56" s="35">
        <v>393.1632</v>
      </c>
      <c r="E56" s="23">
        <v>296.5968</v>
      </c>
    </row>
    <row r="57" spans="1:5">
      <c r="A57" s="15">
        <f t="shared" si="1"/>
        <v>45707</v>
      </c>
      <c r="B57" s="21">
        <f t="shared" si="0"/>
        <v>1</v>
      </c>
      <c r="C57" s="21">
        <v>0</v>
      </c>
      <c r="D57" s="35">
        <v>387.0357</v>
      </c>
      <c r="E57" s="23">
        <v>291.9743</v>
      </c>
    </row>
    <row r="58" spans="1:5">
      <c r="A58" s="15">
        <f t="shared" si="1"/>
        <v>45708</v>
      </c>
      <c r="B58" s="21">
        <f t="shared" si="0"/>
        <v>1</v>
      </c>
      <c r="C58" s="21">
        <v>0</v>
      </c>
      <c r="D58" s="35">
        <v>398.0367</v>
      </c>
      <c r="E58" s="23">
        <v>300.2733</v>
      </c>
    </row>
    <row r="59" spans="1:5">
      <c r="A59" s="15">
        <f t="shared" si="1"/>
        <v>45709</v>
      </c>
      <c r="B59" s="21">
        <f t="shared" si="0"/>
        <v>1</v>
      </c>
      <c r="C59" s="21">
        <v>0</v>
      </c>
      <c r="D59" s="35">
        <v>392.0517</v>
      </c>
      <c r="E59" s="23">
        <v>295.7583</v>
      </c>
    </row>
    <row r="60" spans="1:5">
      <c r="A60" s="15">
        <f t="shared" si="1"/>
        <v>45710</v>
      </c>
      <c r="B60" s="21">
        <f t="shared" si="0"/>
        <v>1</v>
      </c>
      <c r="C60" s="21">
        <v>0</v>
      </c>
      <c r="D60" s="35">
        <v>453.492</v>
      </c>
      <c r="E60" s="23">
        <v>342.108</v>
      </c>
    </row>
    <row r="61" spans="1:5">
      <c r="A61" s="15">
        <f t="shared" si="1"/>
        <v>45711</v>
      </c>
      <c r="B61" s="21">
        <f t="shared" si="0"/>
        <v>1</v>
      </c>
      <c r="C61" s="21">
        <v>0</v>
      </c>
      <c r="D61" s="35">
        <v>483.8445</v>
      </c>
      <c r="E61" s="23">
        <v>365.0055</v>
      </c>
    </row>
    <row r="62" spans="1:5">
      <c r="A62" s="15">
        <f t="shared" si="1"/>
        <v>45712</v>
      </c>
      <c r="B62" s="21">
        <f t="shared" si="0"/>
        <v>1</v>
      </c>
      <c r="C62" s="21">
        <v>0</v>
      </c>
      <c r="D62" s="35">
        <v>385.2288</v>
      </c>
      <c r="E62" s="23">
        <v>290.6112</v>
      </c>
    </row>
    <row r="63" spans="1:5">
      <c r="A63" s="15">
        <f t="shared" si="1"/>
        <v>45713</v>
      </c>
      <c r="B63" s="21">
        <f t="shared" si="0"/>
        <v>1</v>
      </c>
      <c r="C63" s="21">
        <v>0</v>
      </c>
      <c r="D63" s="35">
        <v>428.0244</v>
      </c>
      <c r="E63" s="23">
        <v>322.8956</v>
      </c>
    </row>
    <row r="64" spans="1:5">
      <c r="A64" s="15">
        <f t="shared" si="1"/>
        <v>45714</v>
      </c>
      <c r="B64" s="21">
        <f t="shared" si="0"/>
        <v>1</v>
      </c>
      <c r="C64" s="21">
        <v>0</v>
      </c>
      <c r="D64" s="35">
        <v>412.8339</v>
      </c>
      <c r="E64" s="23">
        <v>311.4361</v>
      </c>
    </row>
    <row r="65" spans="1:5">
      <c r="A65" s="15">
        <f t="shared" si="1"/>
        <v>45715</v>
      </c>
      <c r="B65" s="21">
        <f t="shared" si="0"/>
        <v>1</v>
      </c>
      <c r="C65" s="21">
        <v>0</v>
      </c>
      <c r="D65" s="35">
        <v>388.2897</v>
      </c>
      <c r="E65" s="23">
        <v>292.9203</v>
      </c>
    </row>
    <row r="66" spans="1:5">
      <c r="A66" s="15">
        <f t="shared" si="1"/>
        <v>45716</v>
      </c>
      <c r="B66" s="21">
        <f t="shared" si="0"/>
        <v>1</v>
      </c>
      <c r="C66" s="21">
        <v>0</v>
      </c>
      <c r="D66" s="35">
        <v>550.2552</v>
      </c>
      <c r="E66" s="23">
        <v>415.1048</v>
      </c>
    </row>
    <row r="67" spans="1:5">
      <c r="A67" s="15">
        <f t="shared" si="1"/>
        <v>45717</v>
      </c>
      <c r="B67" s="21">
        <f t="shared" si="0"/>
        <v>1</v>
      </c>
      <c r="C67" s="21">
        <v>0</v>
      </c>
      <c r="D67" s="35">
        <v>589.494</v>
      </c>
      <c r="E67" s="23">
        <v>444.706</v>
      </c>
    </row>
    <row r="68" spans="1:5">
      <c r="A68" s="30">
        <f t="shared" si="1"/>
        <v>45718</v>
      </c>
      <c r="B68" s="31">
        <f t="shared" si="0"/>
        <v>1</v>
      </c>
      <c r="C68" s="31">
        <v>0</v>
      </c>
      <c r="D68" s="35">
        <v>572.7018</v>
      </c>
      <c r="E68" s="23">
        <v>432.0382</v>
      </c>
    </row>
    <row r="69" spans="1:5">
      <c r="A69" s="15">
        <f t="shared" si="1"/>
        <v>45719</v>
      </c>
      <c r="B69" s="21">
        <f t="shared" si="0"/>
        <v>1</v>
      </c>
      <c r="C69" s="21">
        <v>0</v>
      </c>
      <c r="D69" s="35">
        <v>453.7086</v>
      </c>
      <c r="E69" s="23">
        <v>342.2714</v>
      </c>
    </row>
    <row r="70" spans="1:5">
      <c r="A70" s="15">
        <f t="shared" si="1"/>
        <v>45720</v>
      </c>
      <c r="B70" s="21">
        <f t="shared" si="0"/>
        <v>1</v>
      </c>
      <c r="C70" s="21">
        <v>0</v>
      </c>
      <c r="D70" s="35">
        <v>423.3561</v>
      </c>
      <c r="E70" s="23">
        <v>319.3739</v>
      </c>
    </row>
    <row r="71" spans="1:5">
      <c r="A71" s="15">
        <f t="shared" si="1"/>
        <v>45721</v>
      </c>
      <c r="B71" s="21">
        <f t="shared" si="0"/>
        <v>1</v>
      </c>
      <c r="C71" s="21">
        <v>0</v>
      </c>
      <c r="D71" s="35">
        <v>451.668</v>
      </c>
      <c r="E71" s="23">
        <v>340.732</v>
      </c>
    </row>
    <row r="72" spans="1:5">
      <c r="A72" s="15">
        <f t="shared" si="1"/>
        <v>45722</v>
      </c>
      <c r="B72" s="21">
        <f t="shared" ref="B72:B99" si="2">IF(C72="",NA(),1-C72)</f>
        <v>1</v>
      </c>
      <c r="C72" s="21">
        <v>0</v>
      </c>
      <c r="D72" s="35">
        <v>416.3793</v>
      </c>
      <c r="E72" s="23">
        <v>314.1107</v>
      </c>
    </row>
    <row r="73" spans="1:5">
      <c r="A73" s="15">
        <f t="shared" ref="A73:A99" si="3">A72+1</f>
        <v>45723</v>
      </c>
      <c r="B73" s="21">
        <f t="shared" si="2"/>
        <v>1</v>
      </c>
      <c r="C73" s="21">
        <v>0</v>
      </c>
      <c r="D73" s="35">
        <v>429.7686</v>
      </c>
      <c r="E73" s="23">
        <v>324.2114</v>
      </c>
    </row>
    <row r="74" spans="1:5">
      <c r="A74" s="15">
        <f t="shared" si="3"/>
        <v>45724</v>
      </c>
      <c r="B74" s="21">
        <f t="shared" si="2"/>
        <v>1</v>
      </c>
      <c r="C74" s="21">
        <v>0</v>
      </c>
      <c r="D74" s="35">
        <v>483.3486</v>
      </c>
      <c r="E74" s="23">
        <v>364.6314</v>
      </c>
    </row>
    <row r="75" spans="1:5">
      <c r="A75" s="15">
        <f t="shared" si="3"/>
        <v>45725</v>
      </c>
      <c r="B75" s="21">
        <f t="shared" si="2"/>
        <v>1</v>
      </c>
      <c r="C75" s="21">
        <v>0</v>
      </c>
      <c r="D75" s="35">
        <v>479.2047</v>
      </c>
      <c r="E75" s="23">
        <v>361.5053</v>
      </c>
    </row>
    <row r="76" spans="1:5">
      <c r="A76" s="15">
        <f t="shared" si="3"/>
        <v>45726</v>
      </c>
      <c r="B76" s="21">
        <f t="shared" si="2"/>
        <v>1</v>
      </c>
      <c r="C76" s="21">
        <v>0</v>
      </c>
      <c r="D76" s="35">
        <v>415.1994</v>
      </c>
      <c r="E76" s="23">
        <v>313.2206</v>
      </c>
    </row>
    <row r="77" spans="1:5">
      <c r="A77" s="15">
        <f t="shared" si="3"/>
        <v>45727</v>
      </c>
      <c r="B77" s="21">
        <f t="shared" si="2"/>
        <v>1</v>
      </c>
      <c r="C77" s="21">
        <v>0</v>
      </c>
      <c r="D77" s="35">
        <v>425.5221</v>
      </c>
      <c r="E77" s="23">
        <v>321.0079</v>
      </c>
    </row>
    <row r="78" spans="1:5">
      <c r="A78" s="15">
        <f t="shared" si="3"/>
        <v>45728</v>
      </c>
      <c r="B78" s="21">
        <f t="shared" si="2"/>
        <v>1</v>
      </c>
      <c r="C78" s="21">
        <v>0</v>
      </c>
      <c r="D78" s="35">
        <v>423.0597</v>
      </c>
      <c r="E78" s="23">
        <v>319.1503</v>
      </c>
    </row>
    <row r="79" spans="1:5">
      <c r="A79" s="15">
        <f t="shared" si="3"/>
        <v>45729</v>
      </c>
      <c r="B79" s="21">
        <f t="shared" si="2"/>
        <v>1</v>
      </c>
      <c r="C79" s="21">
        <v>0</v>
      </c>
      <c r="D79" s="35">
        <v>415.6782</v>
      </c>
      <c r="E79" s="23">
        <v>313.5818</v>
      </c>
    </row>
    <row r="80" spans="1:5">
      <c r="A80" s="15">
        <f t="shared" si="3"/>
        <v>45730</v>
      </c>
      <c r="B80" s="21">
        <f t="shared" si="2"/>
        <v>1</v>
      </c>
      <c r="C80" s="21">
        <v>0</v>
      </c>
      <c r="D80" s="35">
        <v>504.7122</v>
      </c>
      <c r="E80" s="23">
        <v>380.7478</v>
      </c>
    </row>
    <row r="81" spans="1:5">
      <c r="A81" s="15">
        <f t="shared" si="3"/>
        <v>45731</v>
      </c>
      <c r="B81" s="21">
        <f t="shared" si="2"/>
        <v>1</v>
      </c>
      <c r="C81" s="21">
        <v>0</v>
      </c>
      <c r="D81" s="35">
        <v>557.5512</v>
      </c>
      <c r="E81" s="23">
        <v>420.6088</v>
      </c>
    </row>
    <row r="82" spans="1:5">
      <c r="A82" s="15">
        <f t="shared" si="3"/>
        <v>45732</v>
      </c>
      <c r="B82" s="21">
        <f t="shared" si="2"/>
        <v>1</v>
      </c>
      <c r="C82" s="21">
        <v>0</v>
      </c>
      <c r="D82" s="35">
        <v>548.6022</v>
      </c>
      <c r="E82" s="23">
        <v>413.8578</v>
      </c>
    </row>
    <row r="83" spans="1:5">
      <c r="A83" s="15">
        <f t="shared" si="3"/>
        <v>45733</v>
      </c>
      <c r="B83" s="21">
        <f t="shared" si="2"/>
        <v>1</v>
      </c>
      <c r="C83" s="21">
        <v>0</v>
      </c>
      <c r="D83" s="35">
        <v>434.2431</v>
      </c>
      <c r="E83" s="23">
        <v>327.5869</v>
      </c>
    </row>
    <row r="84" spans="1:5">
      <c r="A84" s="15">
        <f t="shared" si="3"/>
        <v>45734</v>
      </c>
      <c r="B84" s="21">
        <f t="shared" si="2"/>
        <v>1</v>
      </c>
      <c r="C84" s="21">
        <v>0</v>
      </c>
      <c r="D84" s="35">
        <v>407.3277</v>
      </c>
      <c r="E84" s="23">
        <v>307.2823</v>
      </c>
    </row>
    <row r="85" spans="1:5">
      <c r="A85" s="15">
        <f t="shared" si="3"/>
        <v>45735</v>
      </c>
      <c r="B85" s="21">
        <f t="shared" si="2"/>
        <v>1</v>
      </c>
      <c r="C85" s="21">
        <v>0</v>
      </c>
      <c r="D85" s="35">
        <v>393.1005</v>
      </c>
      <c r="E85" s="23">
        <v>296.5495</v>
      </c>
    </row>
    <row r="86" spans="1:5">
      <c r="A86" s="15">
        <f t="shared" si="3"/>
        <v>45736</v>
      </c>
      <c r="B86" s="21">
        <f t="shared" si="2"/>
        <v>1</v>
      </c>
      <c r="C86" s="21">
        <v>0</v>
      </c>
      <c r="D86" s="35">
        <v>411.9504</v>
      </c>
      <c r="E86" s="23">
        <v>310.7696</v>
      </c>
    </row>
    <row r="87" spans="1:5">
      <c r="A87" s="15">
        <f t="shared" si="3"/>
        <v>45737</v>
      </c>
      <c r="B87" s="21">
        <f t="shared" si="2"/>
        <v>1</v>
      </c>
      <c r="C87" s="21">
        <v>0</v>
      </c>
      <c r="D87" s="35">
        <v>443.2719</v>
      </c>
      <c r="E87" s="23">
        <v>334.3981</v>
      </c>
    </row>
    <row r="88" spans="1:5">
      <c r="A88" s="15">
        <f t="shared" si="3"/>
        <v>45738</v>
      </c>
      <c r="B88" s="21">
        <f t="shared" si="2"/>
        <v>1</v>
      </c>
      <c r="C88" s="21">
        <v>0</v>
      </c>
      <c r="D88" s="35">
        <v>528.2133</v>
      </c>
      <c r="E88" s="23">
        <v>398.4767</v>
      </c>
    </row>
    <row r="89" spans="1:5">
      <c r="A89" s="15">
        <f t="shared" si="3"/>
        <v>45739</v>
      </c>
      <c r="B89" s="21">
        <f t="shared" si="2"/>
        <v>1</v>
      </c>
      <c r="C89" s="21">
        <v>0</v>
      </c>
      <c r="D89" s="35">
        <v>533.121</v>
      </c>
      <c r="E89" s="23">
        <v>402.179</v>
      </c>
    </row>
    <row r="90" spans="1:5">
      <c r="A90" s="15">
        <f t="shared" si="3"/>
        <v>45740</v>
      </c>
      <c r="B90" s="21">
        <f t="shared" si="2"/>
        <v>1</v>
      </c>
      <c r="C90" s="21">
        <v>0</v>
      </c>
      <c r="D90" s="35">
        <v>386.0097</v>
      </c>
      <c r="E90" s="23">
        <v>291.2003</v>
      </c>
    </row>
    <row r="91" spans="1:5">
      <c r="A91" s="15">
        <f t="shared" si="3"/>
        <v>45741</v>
      </c>
      <c r="B91" s="21">
        <f t="shared" si="2"/>
        <v>1</v>
      </c>
      <c r="C91" s="21">
        <v>0</v>
      </c>
      <c r="D91" s="35">
        <v>412.0872</v>
      </c>
      <c r="E91" s="23">
        <v>310.8728</v>
      </c>
    </row>
    <row r="92" spans="1:5">
      <c r="A92" s="15">
        <f t="shared" si="3"/>
        <v>45742</v>
      </c>
      <c r="B92" s="21">
        <f t="shared" si="2"/>
        <v>1</v>
      </c>
      <c r="C92" s="21">
        <v>0</v>
      </c>
      <c r="D92" s="35">
        <v>405.156</v>
      </c>
      <c r="E92" s="23">
        <v>305.644</v>
      </c>
    </row>
    <row r="93" spans="1:5">
      <c r="A93" s="15">
        <f t="shared" si="3"/>
        <v>45743</v>
      </c>
      <c r="B93" s="21">
        <f t="shared" si="2"/>
        <v>1</v>
      </c>
      <c r="C93" s="21">
        <v>0</v>
      </c>
      <c r="D93" s="35">
        <v>421.3782</v>
      </c>
      <c r="E93" s="23">
        <v>317.8818</v>
      </c>
    </row>
    <row r="94" spans="1:5">
      <c r="A94" s="15">
        <f t="shared" si="3"/>
        <v>45744</v>
      </c>
      <c r="B94" s="21">
        <f t="shared" si="2"/>
        <v>1</v>
      </c>
      <c r="C94" s="21">
        <v>0</v>
      </c>
      <c r="D94" s="35">
        <v>493.791</v>
      </c>
      <c r="E94" s="23">
        <v>372.509</v>
      </c>
    </row>
    <row r="95" spans="1:5">
      <c r="A95" s="15">
        <f t="shared" si="3"/>
        <v>45745</v>
      </c>
      <c r="B95" s="21">
        <f t="shared" si="2"/>
        <v>1</v>
      </c>
      <c r="C95" s="21">
        <v>0</v>
      </c>
      <c r="D95" s="35">
        <v>416.8353</v>
      </c>
      <c r="E95" s="23">
        <v>314.4547</v>
      </c>
    </row>
    <row r="96" spans="1:5">
      <c r="A96" s="15">
        <f t="shared" si="3"/>
        <v>45746</v>
      </c>
      <c r="B96" s="21">
        <f t="shared" si="2"/>
        <v>1</v>
      </c>
      <c r="C96" s="21">
        <v>0</v>
      </c>
      <c r="D96" s="35">
        <v>425.9496</v>
      </c>
      <c r="E96" s="23">
        <v>321.3304</v>
      </c>
    </row>
    <row r="97" spans="1:5">
      <c r="A97" s="15">
        <f t="shared" si="3"/>
        <v>45747</v>
      </c>
      <c r="B97" s="21">
        <f t="shared" si="2"/>
        <v>1</v>
      </c>
      <c r="C97" s="21">
        <v>0</v>
      </c>
      <c r="D97" s="35">
        <v>537.3162</v>
      </c>
      <c r="E97" s="23">
        <v>405.3438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7"/>
  <sheetViews>
    <sheetView topLeftCell="A4" workbookViewId="0">
      <selection activeCell="A7" sqref="$A7:$XFD7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45658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45658</v>
      </c>
      <c r="B8" s="21">
        <f t="shared" ref="B8:B71" si="0">IF(C8="",NA(),1-C8)</f>
        <v>1</v>
      </c>
      <c r="C8" s="22">
        <v>0</v>
      </c>
      <c r="D8" s="23">
        <v>496.0653</v>
      </c>
      <c r="E8" s="24">
        <v>374.2247</v>
      </c>
      <c r="G8" s="2">
        <f>MONTH(A8)</f>
        <v>1</v>
      </c>
    </row>
    <row r="9" s="2" customFormat="1" spans="1:7">
      <c r="A9" s="15">
        <f t="shared" ref="A9:A72" si="1">A8+1</f>
        <v>45659</v>
      </c>
      <c r="B9" s="21">
        <f t="shared" si="0"/>
        <v>1</v>
      </c>
      <c r="C9" s="22">
        <v>0</v>
      </c>
      <c r="D9" s="23">
        <v>603.5958</v>
      </c>
      <c r="E9" s="24">
        <v>455.3442</v>
      </c>
      <c r="G9" s="2">
        <f>MONTH(A9)</f>
        <v>1</v>
      </c>
    </row>
    <row r="10" s="2" customFormat="1" spans="1:5">
      <c r="A10" s="15">
        <f t="shared" si="1"/>
        <v>45660</v>
      </c>
      <c r="B10" s="21">
        <f t="shared" si="0"/>
        <v>1</v>
      </c>
      <c r="C10" s="22">
        <v>0</v>
      </c>
      <c r="D10" s="23">
        <v>595.9464</v>
      </c>
      <c r="E10" s="24">
        <v>449.5736</v>
      </c>
    </row>
    <row r="11" s="2" customFormat="1" spans="1:5">
      <c r="A11" s="15">
        <f t="shared" si="1"/>
        <v>45661</v>
      </c>
      <c r="B11" s="21">
        <f t="shared" si="0"/>
        <v>1</v>
      </c>
      <c r="C11" s="22">
        <v>0</v>
      </c>
      <c r="D11" s="23">
        <v>579.5988</v>
      </c>
      <c r="E11" s="24">
        <v>437.2412</v>
      </c>
    </row>
    <row r="12" s="2" customFormat="1" spans="1:5">
      <c r="A12" s="15">
        <f t="shared" si="1"/>
        <v>45662</v>
      </c>
      <c r="B12" s="21">
        <f t="shared" si="0"/>
        <v>1</v>
      </c>
      <c r="C12" s="22">
        <v>0</v>
      </c>
      <c r="D12" s="23">
        <v>542.6856</v>
      </c>
      <c r="E12" s="24">
        <v>409.3944</v>
      </c>
    </row>
    <row r="13" s="2" customFormat="1" spans="1:5">
      <c r="A13" s="15">
        <f t="shared" si="1"/>
        <v>45663</v>
      </c>
      <c r="B13" s="21">
        <f t="shared" si="0"/>
        <v>1</v>
      </c>
      <c r="C13" s="22">
        <v>0</v>
      </c>
      <c r="D13" s="23">
        <v>652.9008</v>
      </c>
      <c r="E13" s="24">
        <v>492.5392</v>
      </c>
    </row>
    <row r="14" s="2" customFormat="1" spans="1:5">
      <c r="A14" s="15">
        <f t="shared" si="1"/>
        <v>45664</v>
      </c>
      <c r="B14" s="21">
        <f t="shared" si="0"/>
        <v>1</v>
      </c>
      <c r="C14" s="22">
        <v>0</v>
      </c>
      <c r="D14" s="23">
        <v>514.3167</v>
      </c>
      <c r="E14" s="24">
        <v>387.9933</v>
      </c>
    </row>
    <row r="15" s="2" customFormat="1" spans="1:5">
      <c r="A15" s="15">
        <f t="shared" si="1"/>
        <v>45665</v>
      </c>
      <c r="B15" s="21">
        <f t="shared" si="0"/>
        <v>1</v>
      </c>
      <c r="C15" s="22">
        <v>0</v>
      </c>
      <c r="D15" s="23">
        <v>607.962</v>
      </c>
      <c r="E15" s="24">
        <v>458.638</v>
      </c>
    </row>
    <row r="16" s="2" customFormat="1" spans="1:5">
      <c r="A16" s="15">
        <f t="shared" si="1"/>
        <v>45666</v>
      </c>
      <c r="B16" s="21">
        <f t="shared" si="0"/>
        <v>1</v>
      </c>
      <c r="C16" s="22">
        <v>0</v>
      </c>
      <c r="D16" s="23">
        <v>608.2413</v>
      </c>
      <c r="E16" s="24">
        <v>458.8487</v>
      </c>
    </row>
    <row r="17" s="2" customFormat="1" spans="1:5">
      <c r="A17" s="15">
        <f t="shared" si="1"/>
        <v>45667</v>
      </c>
      <c r="B17" s="21">
        <f t="shared" si="0"/>
        <v>1</v>
      </c>
      <c r="C17" s="22">
        <v>0</v>
      </c>
      <c r="D17" s="23">
        <v>662.4711</v>
      </c>
      <c r="E17" s="24">
        <v>499.7589</v>
      </c>
    </row>
    <row r="18" s="2" customFormat="1" spans="1:5">
      <c r="A18" s="15">
        <f t="shared" si="1"/>
        <v>45668</v>
      </c>
      <c r="B18" s="21">
        <f t="shared" si="0"/>
        <v>1</v>
      </c>
      <c r="C18" s="22">
        <v>0</v>
      </c>
      <c r="D18" s="23">
        <v>607.1925</v>
      </c>
      <c r="E18" s="24">
        <v>458.0575</v>
      </c>
    </row>
    <row r="19" s="2" customFormat="1" spans="1:5">
      <c r="A19" s="15">
        <f t="shared" si="1"/>
        <v>45669</v>
      </c>
      <c r="B19" s="21">
        <v>0.9994</v>
      </c>
      <c r="C19" s="22">
        <v>0.0006</v>
      </c>
      <c r="D19" s="23">
        <v>544.6407</v>
      </c>
      <c r="E19" s="24">
        <v>410.8693</v>
      </c>
    </row>
    <row r="20" s="2" customFormat="1" spans="1:5">
      <c r="A20" s="15">
        <f t="shared" si="1"/>
        <v>45670</v>
      </c>
      <c r="B20" s="21">
        <f t="shared" si="0"/>
        <v>1</v>
      </c>
      <c r="C20" s="22">
        <v>0</v>
      </c>
      <c r="D20" s="23">
        <v>629.7474</v>
      </c>
      <c r="E20" s="24">
        <v>475.0726</v>
      </c>
    </row>
    <row r="21" s="2" customFormat="1" spans="1:5">
      <c r="A21" s="15">
        <f t="shared" si="1"/>
        <v>45671</v>
      </c>
      <c r="B21" s="21">
        <v>1</v>
      </c>
      <c r="C21" s="22">
        <v>0</v>
      </c>
      <c r="D21" s="23">
        <v>754.8282</v>
      </c>
      <c r="E21" s="24">
        <v>569.4318</v>
      </c>
    </row>
    <row r="22" s="2" customFormat="1" spans="1:5">
      <c r="A22" s="15">
        <f t="shared" si="1"/>
        <v>45672</v>
      </c>
      <c r="B22" s="21">
        <f t="shared" si="0"/>
        <v>1</v>
      </c>
      <c r="C22" s="22">
        <v>0</v>
      </c>
      <c r="D22" s="23">
        <v>622.0296</v>
      </c>
      <c r="E22" s="24">
        <v>469.2504</v>
      </c>
    </row>
    <row r="23" s="2" customFormat="1" spans="1:5">
      <c r="A23" s="15">
        <f t="shared" si="1"/>
        <v>45673</v>
      </c>
      <c r="B23" s="21">
        <f t="shared" si="0"/>
        <v>1</v>
      </c>
      <c r="C23" s="22">
        <v>0</v>
      </c>
      <c r="D23" s="23">
        <v>716.7066</v>
      </c>
      <c r="E23" s="24">
        <v>540.6734</v>
      </c>
    </row>
    <row r="24" s="2" customFormat="1" spans="1:5">
      <c r="A24" s="15">
        <f t="shared" si="1"/>
        <v>45674</v>
      </c>
      <c r="B24" s="21">
        <f t="shared" si="0"/>
        <v>1</v>
      </c>
      <c r="C24" s="22">
        <v>0</v>
      </c>
      <c r="D24" s="23">
        <v>746.3865</v>
      </c>
      <c r="E24" s="24">
        <v>563.0635</v>
      </c>
    </row>
    <row r="25" s="2" customFormat="1" spans="1:5">
      <c r="A25" s="15">
        <f t="shared" si="1"/>
        <v>45675</v>
      </c>
      <c r="B25" s="21">
        <f t="shared" si="0"/>
        <v>1</v>
      </c>
      <c r="C25" s="22">
        <v>0</v>
      </c>
      <c r="D25" s="23">
        <v>658.977</v>
      </c>
      <c r="E25" s="24">
        <v>497.123</v>
      </c>
    </row>
    <row r="26" s="2" customFormat="1" spans="1:5">
      <c r="A26" s="15">
        <f t="shared" si="1"/>
        <v>45676</v>
      </c>
      <c r="B26" s="21">
        <f t="shared" si="0"/>
        <v>1</v>
      </c>
      <c r="C26" s="22">
        <v>0</v>
      </c>
      <c r="D26" s="23">
        <v>565.0467</v>
      </c>
      <c r="E26" s="24">
        <v>426.2633</v>
      </c>
    </row>
    <row r="27" s="2" customFormat="1" spans="1:5">
      <c r="A27" s="15">
        <f t="shared" si="1"/>
        <v>45677</v>
      </c>
      <c r="B27" s="21">
        <v>1</v>
      </c>
      <c r="C27" s="22">
        <v>0</v>
      </c>
      <c r="D27" s="23">
        <v>674.4012</v>
      </c>
      <c r="E27" s="24">
        <v>508.7588</v>
      </c>
    </row>
    <row r="28" s="5" customFormat="1" spans="1:5">
      <c r="A28" s="25">
        <f t="shared" si="1"/>
        <v>45678</v>
      </c>
      <c r="B28" s="26">
        <f t="shared" si="0"/>
        <v>1</v>
      </c>
      <c r="C28" s="27">
        <v>0</v>
      </c>
      <c r="D28" s="28">
        <v>637.7958</v>
      </c>
      <c r="E28" s="29">
        <v>481.1442</v>
      </c>
    </row>
    <row r="29" s="2" customFormat="1" spans="1:5">
      <c r="A29" s="15">
        <f t="shared" si="1"/>
        <v>45679</v>
      </c>
      <c r="B29" s="21">
        <f t="shared" si="0"/>
        <v>1</v>
      </c>
      <c r="C29" s="22">
        <v>0</v>
      </c>
      <c r="D29" s="23">
        <v>603.5787</v>
      </c>
      <c r="E29" s="24">
        <v>455.3313</v>
      </c>
    </row>
    <row r="30" s="2" customFormat="1" spans="1:5">
      <c r="A30" s="15">
        <f t="shared" si="1"/>
        <v>45680</v>
      </c>
      <c r="B30" s="21">
        <f t="shared" si="0"/>
        <v>1</v>
      </c>
      <c r="C30" s="22">
        <v>0</v>
      </c>
      <c r="D30" s="23">
        <v>655.9446</v>
      </c>
      <c r="E30" s="24">
        <v>494.8354</v>
      </c>
    </row>
    <row r="31" s="2" customFormat="1" spans="1:5">
      <c r="A31" s="15">
        <f t="shared" si="1"/>
        <v>45681</v>
      </c>
      <c r="B31" s="21">
        <f t="shared" si="0"/>
        <v>1</v>
      </c>
      <c r="C31" s="22">
        <v>0</v>
      </c>
      <c r="D31" s="23">
        <v>604.4337</v>
      </c>
      <c r="E31" s="24">
        <v>455.9763</v>
      </c>
    </row>
    <row r="32" s="2" customFormat="1" spans="1:5">
      <c r="A32" s="15">
        <f t="shared" si="1"/>
        <v>45682</v>
      </c>
      <c r="B32" s="21">
        <f t="shared" si="0"/>
        <v>1</v>
      </c>
      <c r="C32" s="22">
        <v>0</v>
      </c>
      <c r="D32" s="23">
        <v>562.1568</v>
      </c>
      <c r="E32" s="24">
        <v>424.0832</v>
      </c>
    </row>
    <row r="33" s="2" customFormat="1" spans="1:5">
      <c r="A33" s="15">
        <f t="shared" si="1"/>
        <v>45683</v>
      </c>
      <c r="B33" s="21">
        <f t="shared" si="0"/>
        <v>1</v>
      </c>
      <c r="C33" s="22">
        <v>0</v>
      </c>
      <c r="D33" s="23">
        <v>507.4254</v>
      </c>
      <c r="E33" s="24">
        <v>382.7946</v>
      </c>
    </row>
    <row r="34" s="2" customFormat="1" spans="1:5">
      <c r="A34" s="15">
        <f t="shared" si="1"/>
        <v>45684</v>
      </c>
      <c r="B34" s="21">
        <f t="shared" si="0"/>
        <v>1</v>
      </c>
      <c r="C34" s="22">
        <v>0</v>
      </c>
      <c r="D34" s="23">
        <v>698.592</v>
      </c>
      <c r="E34" s="24">
        <v>527.008</v>
      </c>
    </row>
    <row r="35" s="2" customFormat="1" spans="1:5">
      <c r="A35" s="15">
        <f t="shared" si="1"/>
        <v>45685</v>
      </c>
      <c r="B35" s="21">
        <f t="shared" si="0"/>
        <v>1</v>
      </c>
      <c r="C35" s="22">
        <v>0</v>
      </c>
      <c r="D35" s="23">
        <v>557.1807</v>
      </c>
      <c r="E35" s="24">
        <v>420.3293</v>
      </c>
    </row>
    <row r="36" s="2" customFormat="1" spans="1:5">
      <c r="A36" s="15">
        <f t="shared" si="1"/>
        <v>45686</v>
      </c>
      <c r="B36" s="21">
        <f t="shared" si="0"/>
        <v>1</v>
      </c>
      <c r="C36" s="22">
        <v>0</v>
      </c>
      <c r="D36" s="23">
        <v>515.9982</v>
      </c>
      <c r="E36" s="24">
        <v>389.2618</v>
      </c>
    </row>
    <row r="37" s="2" customFormat="1" spans="1:5">
      <c r="A37" s="30">
        <f t="shared" si="1"/>
        <v>45687</v>
      </c>
      <c r="B37" s="31">
        <f t="shared" si="0"/>
        <v>1</v>
      </c>
      <c r="C37" s="32">
        <v>0</v>
      </c>
      <c r="D37" s="23">
        <v>485.4747</v>
      </c>
      <c r="E37" s="24">
        <v>366.2353</v>
      </c>
    </row>
    <row r="38" s="2" customFormat="1" spans="1:5">
      <c r="A38" s="15">
        <f t="shared" si="1"/>
        <v>45688</v>
      </c>
      <c r="B38" s="21">
        <f t="shared" si="0"/>
        <v>1</v>
      </c>
      <c r="C38" s="22">
        <v>0</v>
      </c>
      <c r="D38" s="23">
        <v>493.0272</v>
      </c>
      <c r="E38" s="24">
        <v>371.9328</v>
      </c>
    </row>
    <row r="39" s="2" customFormat="1" spans="1:5">
      <c r="A39" s="15">
        <f t="shared" si="1"/>
        <v>45689</v>
      </c>
      <c r="B39" s="21">
        <f t="shared" si="0"/>
        <v>1</v>
      </c>
      <c r="C39" s="22">
        <v>0</v>
      </c>
      <c r="D39" s="23">
        <v>638.1834</v>
      </c>
      <c r="E39" s="24">
        <v>481.4366</v>
      </c>
    </row>
    <row r="40" s="2" customFormat="1" spans="1:5">
      <c r="A40" s="15">
        <f t="shared" si="1"/>
        <v>45690</v>
      </c>
      <c r="B40" s="21">
        <f t="shared" si="0"/>
        <v>1</v>
      </c>
      <c r="C40" s="22">
        <v>0</v>
      </c>
      <c r="D40" s="23">
        <v>500.7906</v>
      </c>
      <c r="E40" s="24">
        <v>377.7894</v>
      </c>
    </row>
    <row r="41" s="2" customFormat="1" spans="1:5">
      <c r="A41" s="15">
        <f t="shared" si="1"/>
        <v>45691</v>
      </c>
      <c r="B41" s="21">
        <f t="shared" si="0"/>
        <v>1</v>
      </c>
      <c r="C41" s="22">
        <v>0</v>
      </c>
      <c r="D41" s="23">
        <v>656.1897</v>
      </c>
      <c r="E41" s="24">
        <v>495.0203</v>
      </c>
    </row>
    <row r="42" s="2" customFormat="1" spans="1:5">
      <c r="A42" s="15">
        <f t="shared" si="1"/>
        <v>45692</v>
      </c>
      <c r="B42" s="21">
        <f t="shared" si="0"/>
        <v>1</v>
      </c>
      <c r="C42" s="22">
        <v>0</v>
      </c>
      <c r="D42" s="23">
        <v>601.635</v>
      </c>
      <c r="E42" s="24">
        <v>453.865</v>
      </c>
    </row>
    <row r="43" s="2" customFormat="1" spans="1:5">
      <c r="A43" s="15">
        <f t="shared" si="1"/>
        <v>45693</v>
      </c>
      <c r="B43" s="21">
        <f t="shared" si="0"/>
        <v>1</v>
      </c>
      <c r="C43" s="22">
        <v>0</v>
      </c>
      <c r="D43" s="23">
        <v>598.9674</v>
      </c>
      <c r="E43" s="24">
        <v>451.8526</v>
      </c>
    </row>
    <row r="44" s="2" customFormat="1" spans="1:5">
      <c r="A44" s="15">
        <f t="shared" si="1"/>
        <v>45694</v>
      </c>
      <c r="B44" s="21">
        <f t="shared" si="0"/>
        <v>1</v>
      </c>
      <c r="C44" s="22">
        <v>0</v>
      </c>
      <c r="D44" s="23">
        <v>663.1038</v>
      </c>
      <c r="E44" s="24">
        <v>500.2362</v>
      </c>
    </row>
    <row r="45" s="2" customFormat="1" spans="1:5">
      <c r="A45" s="15">
        <f t="shared" si="1"/>
        <v>45695</v>
      </c>
      <c r="B45" s="21">
        <f t="shared" si="0"/>
        <v>1</v>
      </c>
      <c r="C45" s="22">
        <v>0</v>
      </c>
      <c r="D45" s="23">
        <v>614.1465</v>
      </c>
      <c r="E45" s="24">
        <v>463.3035</v>
      </c>
    </row>
    <row r="46" s="2" customFormat="1" spans="1:5">
      <c r="A46" s="15">
        <f t="shared" si="1"/>
        <v>45696</v>
      </c>
      <c r="B46" s="21">
        <f t="shared" si="0"/>
        <v>1</v>
      </c>
      <c r="C46" s="22">
        <v>0</v>
      </c>
      <c r="D46" s="23">
        <v>503.8971</v>
      </c>
      <c r="E46" s="24">
        <v>380.1329</v>
      </c>
    </row>
    <row r="47" s="2" customFormat="1" spans="1:5">
      <c r="A47" s="15">
        <f t="shared" si="1"/>
        <v>45697</v>
      </c>
      <c r="B47" s="21">
        <f t="shared" si="0"/>
        <v>1</v>
      </c>
      <c r="C47" s="22">
        <v>0</v>
      </c>
      <c r="D47" s="23">
        <v>491.3172</v>
      </c>
      <c r="E47" s="24">
        <v>370.6428</v>
      </c>
    </row>
    <row r="48" s="2" customFormat="1" spans="1:5">
      <c r="A48" s="15">
        <f t="shared" si="1"/>
        <v>45698</v>
      </c>
      <c r="B48" s="21">
        <f t="shared" si="0"/>
        <v>1</v>
      </c>
      <c r="C48" s="22">
        <v>0</v>
      </c>
      <c r="D48" s="23">
        <v>657.2727</v>
      </c>
      <c r="E48" s="24">
        <v>495.8373</v>
      </c>
    </row>
    <row r="49" s="2" customFormat="1" spans="1:5">
      <c r="A49" s="15">
        <f t="shared" si="1"/>
        <v>45699</v>
      </c>
      <c r="B49" s="21">
        <f t="shared" si="0"/>
        <v>1</v>
      </c>
      <c r="C49" s="22">
        <v>0</v>
      </c>
      <c r="D49" s="23">
        <v>599.5602</v>
      </c>
      <c r="E49" s="24">
        <v>452.2998</v>
      </c>
    </row>
    <row r="50" s="2" customFormat="1" spans="1:5">
      <c r="A50" s="15">
        <f t="shared" si="1"/>
        <v>45700</v>
      </c>
      <c r="B50" s="21">
        <f t="shared" si="0"/>
        <v>1</v>
      </c>
      <c r="C50" s="22">
        <v>0</v>
      </c>
      <c r="D50" s="23">
        <v>670.6791</v>
      </c>
      <c r="E50" s="24">
        <v>505.9509</v>
      </c>
    </row>
    <row r="51" s="2" customFormat="1" spans="1:5">
      <c r="A51" s="15">
        <f t="shared" si="1"/>
        <v>45701</v>
      </c>
      <c r="B51" s="21">
        <f t="shared" si="0"/>
        <v>1</v>
      </c>
      <c r="C51" s="22">
        <v>0</v>
      </c>
      <c r="D51" s="23">
        <v>716.7351</v>
      </c>
      <c r="E51" s="24">
        <v>540.6949</v>
      </c>
    </row>
    <row r="52" s="2" customFormat="1" spans="1:5">
      <c r="A52" s="15">
        <f t="shared" si="1"/>
        <v>45702</v>
      </c>
      <c r="B52" s="21">
        <f t="shared" si="0"/>
        <v>1</v>
      </c>
      <c r="C52" s="22">
        <v>0</v>
      </c>
      <c r="D52" s="23">
        <v>701.0886</v>
      </c>
      <c r="E52" s="24">
        <v>528.8914</v>
      </c>
    </row>
    <row r="53" s="2" customFormat="1" spans="1:5">
      <c r="A53" s="15">
        <f t="shared" si="1"/>
        <v>45703</v>
      </c>
      <c r="B53" s="21">
        <f t="shared" si="0"/>
        <v>1</v>
      </c>
      <c r="C53" s="22">
        <v>0</v>
      </c>
      <c r="D53" s="23">
        <v>551.7885</v>
      </c>
      <c r="E53" s="24">
        <v>416.2615</v>
      </c>
    </row>
    <row r="54" s="2" customFormat="1" spans="1:5">
      <c r="A54" s="15">
        <f t="shared" si="1"/>
        <v>45704</v>
      </c>
      <c r="B54" s="21">
        <f t="shared" si="0"/>
        <v>1</v>
      </c>
      <c r="C54" s="22">
        <v>0</v>
      </c>
      <c r="D54" s="23">
        <v>483.1491</v>
      </c>
      <c r="E54" s="24">
        <v>364.4809</v>
      </c>
    </row>
    <row r="55" s="2" customFormat="1" spans="1:5">
      <c r="A55" s="15">
        <f t="shared" si="1"/>
        <v>45705</v>
      </c>
      <c r="B55" s="21">
        <f t="shared" si="0"/>
        <v>1</v>
      </c>
      <c r="C55" s="22">
        <v>0</v>
      </c>
      <c r="D55" s="23">
        <v>675.222</v>
      </c>
      <c r="E55" s="24">
        <v>509.378</v>
      </c>
    </row>
    <row r="56" s="2" customFormat="1" spans="1:5">
      <c r="A56" s="15">
        <f t="shared" si="1"/>
        <v>45706</v>
      </c>
      <c r="B56" s="21">
        <f t="shared" si="0"/>
        <v>1</v>
      </c>
      <c r="C56" s="22">
        <v>0</v>
      </c>
      <c r="D56" s="23">
        <v>785.0952</v>
      </c>
      <c r="E56" s="24">
        <v>592.2648</v>
      </c>
    </row>
    <row r="57" s="2" customFormat="1" spans="1:5">
      <c r="A57" s="15">
        <f t="shared" si="1"/>
        <v>45707</v>
      </c>
      <c r="B57" s="21">
        <f t="shared" si="0"/>
        <v>1</v>
      </c>
      <c r="C57" s="22">
        <v>0</v>
      </c>
      <c r="D57" s="23">
        <v>682.3983</v>
      </c>
      <c r="E57" s="24">
        <v>514.7917</v>
      </c>
    </row>
    <row r="58" s="2" customFormat="1" spans="1:5">
      <c r="A58" s="15">
        <f t="shared" si="1"/>
        <v>45708</v>
      </c>
      <c r="B58" s="21">
        <f t="shared" si="0"/>
        <v>1</v>
      </c>
      <c r="C58" s="22">
        <v>0</v>
      </c>
      <c r="D58" s="23">
        <v>630.6195</v>
      </c>
      <c r="E58" s="24">
        <v>475.7305</v>
      </c>
    </row>
    <row r="59" s="2" customFormat="1" spans="1:5">
      <c r="A59" s="15">
        <f t="shared" si="1"/>
        <v>45709</v>
      </c>
      <c r="B59" s="21">
        <f t="shared" si="0"/>
        <v>1</v>
      </c>
      <c r="C59" s="22">
        <v>0</v>
      </c>
      <c r="D59" s="23">
        <v>692.7894</v>
      </c>
      <c r="E59" s="24">
        <v>522.6306</v>
      </c>
    </row>
    <row r="60" s="2" customFormat="1" spans="1:5">
      <c r="A60" s="15">
        <f t="shared" si="1"/>
        <v>45710</v>
      </c>
      <c r="B60" s="21">
        <f t="shared" si="0"/>
        <v>1</v>
      </c>
      <c r="C60" s="22">
        <v>0</v>
      </c>
      <c r="D60" s="23">
        <v>563.9979</v>
      </c>
      <c r="E60" s="24">
        <v>425.4721</v>
      </c>
    </row>
    <row r="61" s="2" customFormat="1" spans="1:5">
      <c r="A61" s="15">
        <f t="shared" si="1"/>
        <v>45711</v>
      </c>
      <c r="B61" s="21">
        <f t="shared" si="0"/>
        <v>1</v>
      </c>
      <c r="C61" s="22">
        <v>0</v>
      </c>
      <c r="D61" s="23">
        <v>569.8233</v>
      </c>
      <c r="E61" s="24">
        <v>429.8667</v>
      </c>
    </row>
    <row r="62" s="2" customFormat="1" spans="1:5">
      <c r="A62" s="15">
        <f t="shared" si="1"/>
        <v>45712</v>
      </c>
      <c r="B62" s="21">
        <f t="shared" si="0"/>
        <v>1</v>
      </c>
      <c r="C62" s="22">
        <v>0</v>
      </c>
      <c r="D62" s="23">
        <v>650.0223</v>
      </c>
      <c r="E62" s="24">
        <v>490.3677</v>
      </c>
    </row>
    <row r="63" s="2" customFormat="1" spans="1:5">
      <c r="A63" s="15">
        <f t="shared" si="1"/>
        <v>45713</v>
      </c>
      <c r="B63" s="21">
        <f t="shared" si="0"/>
        <v>1</v>
      </c>
      <c r="C63" s="22">
        <v>0</v>
      </c>
      <c r="D63" s="23">
        <v>754.5717</v>
      </c>
      <c r="E63" s="24">
        <v>569.2383</v>
      </c>
    </row>
    <row r="64" s="2" customFormat="1" spans="1:5">
      <c r="A64" s="15">
        <f t="shared" si="1"/>
        <v>45714</v>
      </c>
      <c r="B64" s="21">
        <f t="shared" si="0"/>
        <v>1</v>
      </c>
      <c r="C64" s="22">
        <v>0</v>
      </c>
      <c r="D64" s="23">
        <v>876.375</v>
      </c>
      <c r="E64" s="24">
        <v>661.125</v>
      </c>
    </row>
    <row r="65" s="2" customFormat="1" spans="1:5">
      <c r="A65" s="15">
        <f t="shared" si="1"/>
        <v>45715</v>
      </c>
      <c r="B65" s="21">
        <f t="shared" si="0"/>
        <v>1</v>
      </c>
      <c r="C65" s="22">
        <v>0</v>
      </c>
      <c r="D65" s="23">
        <v>717.1683</v>
      </c>
      <c r="E65" s="24">
        <v>541.0217</v>
      </c>
    </row>
    <row r="66" s="2" customFormat="1" spans="1:5">
      <c r="A66" s="15">
        <f t="shared" si="1"/>
        <v>45716</v>
      </c>
      <c r="B66" s="21">
        <f t="shared" si="0"/>
        <v>1</v>
      </c>
      <c r="C66" s="22">
        <v>0</v>
      </c>
      <c r="D66" s="23">
        <v>661.7643</v>
      </c>
      <c r="E66" s="24">
        <v>499.2257</v>
      </c>
    </row>
    <row r="67" s="2" customFormat="1" spans="1:5">
      <c r="A67" s="15">
        <f t="shared" si="1"/>
        <v>45717</v>
      </c>
      <c r="B67" s="21">
        <f t="shared" si="0"/>
        <v>1</v>
      </c>
      <c r="C67" s="22">
        <v>0</v>
      </c>
      <c r="D67" s="23">
        <v>601.9428</v>
      </c>
      <c r="E67" s="24">
        <v>454.0972</v>
      </c>
    </row>
    <row r="68" s="2" customFormat="1" spans="1:5">
      <c r="A68" s="30">
        <f t="shared" si="1"/>
        <v>45718</v>
      </c>
      <c r="B68" s="31">
        <f t="shared" si="0"/>
        <v>1</v>
      </c>
      <c r="C68" s="32">
        <v>0</v>
      </c>
      <c r="D68" s="23">
        <v>616.2327</v>
      </c>
      <c r="E68" s="24">
        <v>464.8773</v>
      </c>
    </row>
    <row r="69" s="2" customFormat="1" spans="1:5">
      <c r="A69" s="15">
        <f t="shared" si="1"/>
        <v>45719</v>
      </c>
      <c r="B69" s="21">
        <f t="shared" si="0"/>
        <v>1</v>
      </c>
      <c r="C69" s="22">
        <v>0</v>
      </c>
      <c r="D69" s="23">
        <v>589.6992</v>
      </c>
      <c r="E69" s="24">
        <v>444.8608</v>
      </c>
    </row>
    <row r="70" s="2" customFormat="1" spans="1:5">
      <c r="A70" s="15">
        <f t="shared" si="1"/>
        <v>45720</v>
      </c>
      <c r="B70" s="21">
        <f t="shared" si="0"/>
        <v>1</v>
      </c>
      <c r="C70" s="22">
        <v>0</v>
      </c>
      <c r="D70" s="23">
        <v>737.3406</v>
      </c>
      <c r="E70" s="24">
        <v>556.2394</v>
      </c>
    </row>
    <row r="71" s="2" customFormat="1" spans="1:5">
      <c r="A71" s="15">
        <f t="shared" si="1"/>
        <v>45721</v>
      </c>
      <c r="B71" s="21">
        <f t="shared" si="0"/>
        <v>1</v>
      </c>
      <c r="C71" s="22">
        <v>0</v>
      </c>
      <c r="D71" s="23">
        <v>637.7217</v>
      </c>
      <c r="E71" s="24">
        <v>481.0883</v>
      </c>
    </row>
    <row r="72" s="2" customFormat="1" spans="1:5">
      <c r="A72" s="15">
        <f t="shared" si="1"/>
        <v>45722</v>
      </c>
      <c r="B72" s="21">
        <f t="shared" ref="B72:B99" si="2">IF(C72="",NA(),1-C72)</f>
        <v>1</v>
      </c>
      <c r="C72" s="22">
        <v>0</v>
      </c>
      <c r="D72" s="23">
        <v>703.1919</v>
      </c>
      <c r="E72" s="24">
        <v>530.4781</v>
      </c>
    </row>
    <row r="73" s="2" customFormat="1" spans="1:5">
      <c r="A73" s="15">
        <f t="shared" ref="A73:A99" si="3">A72+1</f>
        <v>45723</v>
      </c>
      <c r="B73" s="21">
        <f t="shared" si="2"/>
        <v>1</v>
      </c>
      <c r="C73" s="22">
        <v>0</v>
      </c>
      <c r="D73" s="23">
        <v>724.2705</v>
      </c>
      <c r="E73" s="24">
        <v>546.3795</v>
      </c>
    </row>
    <row r="74" s="2" customFormat="1" spans="1:5">
      <c r="A74" s="15">
        <f t="shared" si="3"/>
        <v>45724</v>
      </c>
      <c r="B74" s="21">
        <f t="shared" si="2"/>
        <v>1</v>
      </c>
      <c r="C74" s="22">
        <v>0</v>
      </c>
      <c r="D74" s="23">
        <v>554.9577</v>
      </c>
      <c r="E74" s="24">
        <v>418.6523</v>
      </c>
    </row>
    <row r="75" s="2" customFormat="1" spans="1:5">
      <c r="A75" s="15">
        <f t="shared" si="3"/>
        <v>45725</v>
      </c>
      <c r="B75" s="21">
        <f t="shared" si="2"/>
        <v>1</v>
      </c>
      <c r="C75" s="22">
        <v>0</v>
      </c>
      <c r="D75" s="23">
        <v>529.5984</v>
      </c>
      <c r="E75" s="24">
        <v>399.5216</v>
      </c>
    </row>
    <row r="76" s="2" customFormat="1" spans="1:5">
      <c r="A76" s="15">
        <f t="shared" si="3"/>
        <v>45726</v>
      </c>
      <c r="B76" s="21">
        <f t="shared" si="2"/>
        <v>1</v>
      </c>
      <c r="C76" s="22">
        <v>0</v>
      </c>
      <c r="D76" s="23">
        <v>686.1432</v>
      </c>
      <c r="E76" s="24">
        <v>517.6168</v>
      </c>
    </row>
    <row r="77" s="2" customFormat="1" spans="1:5">
      <c r="A77" s="15">
        <f t="shared" si="3"/>
        <v>45727</v>
      </c>
      <c r="B77" s="21">
        <f t="shared" si="2"/>
        <v>1</v>
      </c>
      <c r="C77" s="22">
        <v>0</v>
      </c>
      <c r="D77" s="23">
        <v>660.9435</v>
      </c>
      <c r="E77" s="24">
        <v>498.6065</v>
      </c>
    </row>
    <row r="78" s="2" customFormat="1" spans="1:5">
      <c r="A78" s="15">
        <f t="shared" si="3"/>
        <v>45728</v>
      </c>
      <c r="B78" s="21">
        <f t="shared" si="2"/>
        <v>1</v>
      </c>
      <c r="C78" s="22">
        <v>0</v>
      </c>
      <c r="D78" s="23">
        <v>642.3501</v>
      </c>
      <c r="E78" s="24">
        <v>484.5799</v>
      </c>
    </row>
    <row r="79" s="2" customFormat="1" spans="1:5">
      <c r="A79" s="15">
        <f t="shared" si="3"/>
        <v>45729</v>
      </c>
      <c r="B79" s="21">
        <f t="shared" si="2"/>
        <v>1</v>
      </c>
      <c r="C79" s="22">
        <v>0</v>
      </c>
      <c r="D79" s="23">
        <v>650.0679</v>
      </c>
      <c r="E79" s="24">
        <v>490.4021</v>
      </c>
    </row>
    <row r="80" s="2" customFormat="1" spans="1:5">
      <c r="A80" s="15">
        <f t="shared" si="3"/>
        <v>45730</v>
      </c>
      <c r="B80" s="21">
        <f t="shared" si="2"/>
        <v>1</v>
      </c>
      <c r="C80" s="22">
        <v>0</v>
      </c>
      <c r="D80" s="23">
        <v>672.429</v>
      </c>
      <c r="E80" s="24">
        <v>507.271</v>
      </c>
    </row>
    <row r="81" s="2" customFormat="1" spans="1:5">
      <c r="A81" s="15">
        <f t="shared" si="3"/>
        <v>45731</v>
      </c>
      <c r="B81" s="21">
        <f t="shared" si="2"/>
        <v>1</v>
      </c>
      <c r="C81" s="22">
        <v>0</v>
      </c>
      <c r="D81" s="23">
        <v>640.5261</v>
      </c>
      <c r="E81" s="24">
        <v>483.2039</v>
      </c>
    </row>
    <row r="82" s="2" customFormat="1" spans="1:5">
      <c r="A82" s="15">
        <f t="shared" si="3"/>
        <v>45732</v>
      </c>
      <c r="B82" s="21">
        <f t="shared" si="2"/>
        <v>1</v>
      </c>
      <c r="C82" s="22">
        <v>0</v>
      </c>
      <c r="D82" s="23">
        <v>510.4464</v>
      </c>
      <c r="E82" s="24">
        <v>385.0736</v>
      </c>
    </row>
    <row r="83" s="2" customFormat="1" spans="1:5">
      <c r="A83" s="15">
        <f t="shared" si="3"/>
        <v>45733</v>
      </c>
      <c r="B83" s="21">
        <f t="shared" si="2"/>
        <v>1</v>
      </c>
      <c r="C83" s="22">
        <v>0</v>
      </c>
      <c r="D83" s="23">
        <v>664.9677</v>
      </c>
      <c r="E83" s="24">
        <v>501.6423</v>
      </c>
    </row>
    <row r="84" s="2" customFormat="1" spans="1:5">
      <c r="A84" s="15">
        <f t="shared" si="3"/>
        <v>45734</v>
      </c>
      <c r="B84" s="21">
        <f t="shared" si="2"/>
        <v>1</v>
      </c>
      <c r="C84" s="22">
        <v>0</v>
      </c>
      <c r="D84" s="23">
        <v>719.3343</v>
      </c>
      <c r="E84" s="24">
        <v>542.6557</v>
      </c>
    </row>
    <row r="85" s="2" customFormat="1" spans="1:5">
      <c r="A85" s="15">
        <f t="shared" si="3"/>
        <v>45735</v>
      </c>
      <c r="B85" s="21">
        <f t="shared" si="2"/>
        <v>1</v>
      </c>
      <c r="C85" s="22">
        <v>0</v>
      </c>
      <c r="D85" s="23">
        <v>696.483</v>
      </c>
      <c r="E85" s="24">
        <v>525.417</v>
      </c>
    </row>
    <row r="86" s="2" customFormat="1" spans="1:5">
      <c r="A86" s="15">
        <f t="shared" si="3"/>
        <v>45736</v>
      </c>
      <c r="B86" s="21">
        <f t="shared" si="2"/>
        <v>1</v>
      </c>
      <c r="C86" s="22">
        <v>0</v>
      </c>
      <c r="D86" s="23">
        <v>678.8187</v>
      </c>
      <c r="E86" s="24">
        <v>512.0913</v>
      </c>
    </row>
    <row r="87" s="2" customFormat="1" spans="1:5">
      <c r="A87" s="15">
        <f t="shared" si="3"/>
        <v>45737</v>
      </c>
      <c r="B87" s="21">
        <f t="shared" si="2"/>
        <v>1</v>
      </c>
      <c r="C87" s="22">
        <v>0</v>
      </c>
      <c r="D87" s="23">
        <v>718.5306</v>
      </c>
      <c r="E87" s="24">
        <v>542.0494</v>
      </c>
    </row>
    <row r="88" s="2" customFormat="1" spans="1:5">
      <c r="A88" s="15">
        <f t="shared" si="3"/>
        <v>45738</v>
      </c>
      <c r="B88" s="21">
        <f t="shared" si="2"/>
        <v>1</v>
      </c>
      <c r="C88" s="22">
        <v>0</v>
      </c>
      <c r="D88" s="23">
        <v>706.9539</v>
      </c>
      <c r="E88" s="24">
        <v>533.3161</v>
      </c>
    </row>
    <row r="89" s="2" customFormat="1" spans="1:5">
      <c r="A89" s="15">
        <f t="shared" si="3"/>
        <v>45739</v>
      </c>
      <c r="B89" s="21">
        <f t="shared" si="2"/>
        <v>1</v>
      </c>
      <c r="C89" s="22">
        <v>0</v>
      </c>
      <c r="D89" s="23">
        <v>562.2537</v>
      </c>
      <c r="E89" s="24">
        <v>424.1563</v>
      </c>
    </row>
    <row r="90" s="2" customFormat="1" spans="1:5">
      <c r="A90" s="15">
        <f t="shared" si="3"/>
        <v>45740</v>
      </c>
      <c r="B90" s="21">
        <f t="shared" si="2"/>
        <v>1</v>
      </c>
      <c r="C90" s="22">
        <v>0</v>
      </c>
      <c r="D90" s="23">
        <v>681.6003</v>
      </c>
      <c r="E90" s="24">
        <v>514.1897</v>
      </c>
    </row>
    <row r="91" s="2" customFormat="1" spans="1:5">
      <c r="A91" s="15">
        <f t="shared" si="3"/>
        <v>45741</v>
      </c>
      <c r="B91" s="21">
        <f t="shared" si="2"/>
        <v>1</v>
      </c>
      <c r="C91" s="22">
        <v>0</v>
      </c>
      <c r="D91" s="23">
        <v>653.8185</v>
      </c>
      <c r="E91" s="24">
        <v>493.2315</v>
      </c>
    </row>
    <row r="92" s="2" customFormat="1" spans="1:5">
      <c r="A92" s="15">
        <f t="shared" si="3"/>
        <v>45742</v>
      </c>
      <c r="B92" s="21">
        <f t="shared" si="2"/>
        <v>1</v>
      </c>
      <c r="C92" s="22">
        <v>0</v>
      </c>
      <c r="D92" s="23">
        <v>722.2356</v>
      </c>
      <c r="E92" s="24">
        <v>544.8444</v>
      </c>
    </row>
    <row r="93" s="2" customFormat="1" spans="1:5">
      <c r="A93" s="15">
        <f t="shared" si="3"/>
        <v>45743</v>
      </c>
      <c r="B93" s="21">
        <f t="shared" si="2"/>
        <v>1</v>
      </c>
      <c r="C93" s="22">
        <v>0</v>
      </c>
      <c r="D93" s="23">
        <v>916.6911</v>
      </c>
      <c r="E93" s="24">
        <v>691.5389</v>
      </c>
    </row>
    <row r="94" s="2" customFormat="1" spans="1:5">
      <c r="A94" s="15">
        <f t="shared" si="3"/>
        <v>45744</v>
      </c>
      <c r="B94" s="21">
        <f t="shared" si="2"/>
        <v>1</v>
      </c>
      <c r="C94" s="22">
        <v>0</v>
      </c>
      <c r="D94" s="23">
        <v>607.0614</v>
      </c>
      <c r="E94" s="24">
        <v>457.9586</v>
      </c>
    </row>
    <row r="95" s="2" customFormat="1" spans="1:5">
      <c r="A95" s="15">
        <f t="shared" si="3"/>
        <v>45745</v>
      </c>
      <c r="B95" s="21">
        <f t="shared" si="2"/>
        <v>1</v>
      </c>
      <c r="C95" s="22">
        <v>0</v>
      </c>
      <c r="D95" s="23">
        <v>616.5291</v>
      </c>
      <c r="E95" s="24">
        <v>465.1009</v>
      </c>
    </row>
    <row r="96" s="2" customFormat="1" spans="1:5">
      <c r="A96" s="15">
        <f t="shared" si="3"/>
        <v>45746</v>
      </c>
      <c r="B96" s="21">
        <f t="shared" si="2"/>
        <v>1</v>
      </c>
      <c r="C96" s="22">
        <v>0</v>
      </c>
      <c r="D96" s="23">
        <v>539.5734</v>
      </c>
      <c r="E96" s="24">
        <v>407.0466</v>
      </c>
    </row>
    <row r="97" s="2" customFormat="1" spans="1:5">
      <c r="A97" s="15">
        <f t="shared" si="3"/>
        <v>45747</v>
      </c>
      <c r="B97" s="21">
        <f t="shared" si="2"/>
        <v>1</v>
      </c>
      <c r="C97" s="22">
        <v>0</v>
      </c>
      <c r="D97" s="23">
        <v>628.71</v>
      </c>
      <c r="E97" s="24">
        <v>474.29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2025-04-03T14:22:39Z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1033-11.8.2.8902</vt:lpwstr>
  </property>
</Properties>
</file>