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04" activeTab="3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<sst xmlns="http://schemas.openxmlformats.org/spreadsheetml/2006/main" count="107">
  <si>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</si>
  <si>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</si>
  <si>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</si>
  <si>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</si>
  <si>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</si>
  <si>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</si>
  <si>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</si>
  <si>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</si>
  <si>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</si>
  <si>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</si>
  <si>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</si>
  <si>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</si>
  <si>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</si>
  <si>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</si>
  <si>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</si>
  <si>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</si>
  <si>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</si>
  <si>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</si>
  <si>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</si>
  <si>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</si>
  <si>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</si>
  <si>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</si>
  <si>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</si>
  <si>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</si>
  <si>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</si>
  <si>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</si>
  <si>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</si>
  <si>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</si>
  <si>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</si>
  <si>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</si>
  <si>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</si>
  <si>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</si>
  <si>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</si>
  <si>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</si>
  <si>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</si>
  <si>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</si>
  <si>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</si>
  <si>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</si>
  <si>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</si>
  <si>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</si>
  <si>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</si>
  <si>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</si>
  <si>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</si>
  <si>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</si>
  <si>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</si>
  <si>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</si>
  <si>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</si>
  <si>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</si>
  <si>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</si>
  <si>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</si>
  <si>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</si>
  <si>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</si>
  <si>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</si>
  <si>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</si>
  <si>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</si>
  <si>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EUROPE SA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</si>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</sst>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dd\ mmm\ yyyy"/>
    <numFmt numFmtId="177" formatCode="_ * #,##0_ ;_ * \-#,##0_ ;_ * &quot;-&quot;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32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indexed="10"/>
      <name val="Calibri"/>
      <charset val="134"/>
    </font>
    <font>
      <sz val="11"/>
      <color indexed="8"/>
      <name val="Calibri"/>
      <charset val="0"/>
    </font>
    <font>
      <b/>
      <sz val="11"/>
      <color indexed="9"/>
      <name val="Calibri"/>
      <charset val="0"/>
    </font>
    <font>
      <sz val="11"/>
      <color indexed="9"/>
      <name val="Calibri"/>
      <charset val="0"/>
    </font>
    <font>
      <b/>
      <sz val="13"/>
      <color indexed="62"/>
      <name val="Calibri"/>
      <charset val="134"/>
    </font>
    <font>
      <sz val="11"/>
      <color indexed="10"/>
      <name val="Calibri"/>
      <charset val="0"/>
    </font>
    <font>
      <u/>
      <sz val="11"/>
      <color indexed="12"/>
      <name val="Calibri"/>
      <charset val="0"/>
    </font>
    <font>
      <u/>
      <sz val="11"/>
      <color indexed="20"/>
      <name val="Calibri"/>
      <charset val="0"/>
    </font>
    <font>
      <sz val="11"/>
      <color indexed="8"/>
      <name val="宋体"/>
      <charset val="134"/>
    </font>
    <font>
      <sz val="11"/>
      <color indexed="60"/>
      <name val="Calibri"/>
      <charset val="0"/>
    </font>
    <font>
      <b/>
      <sz val="18"/>
      <color indexed="62"/>
      <name val="Calibri"/>
      <charset val="134"/>
    </font>
    <font>
      <sz val="11"/>
      <color indexed="52"/>
      <name val="Calibri"/>
      <charset val="0"/>
    </font>
    <font>
      <b/>
      <sz val="11"/>
      <color indexed="62"/>
      <name val="Calibri"/>
      <charset val="134"/>
    </font>
    <font>
      <sz val="11"/>
      <color indexed="17"/>
      <name val="Calibri"/>
      <charset val="0"/>
    </font>
    <font>
      <i/>
      <sz val="11"/>
      <color indexed="23"/>
      <name val="Calibri"/>
      <charset val="0"/>
    </font>
    <font>
      <b/>
      <sz val="15"/>
      <color indexed="62"/>
      <name val="Calibri"/>
      <charset val="134"/>
    </font>
    <font>
      <sz val="11"/>
      <color indexed="62"/>
      <name val="Calibri"/>
      <charset val="0"/>
    </font>
    <font>
      <b/>
      <sz val="11"/>
      <color indexed="52"/>
      <name val="Calibri"/>
      <charset val="0"/>
    </font>
    <font>
      <b/>
      <sz val="11"/>
      <color indexed="63"/>
      <name val="Calibri"/>
      <charset val="0"/>
    </font>
    <font>
      <sz val="10"/>
      <name val="Arial"/>
      <charset val="134"/>
    </font>
    <font>
      <b/>
      <sz val="11"/>
      <color indexed="8"/>
      <name val="Calibri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9" fillId="2" borderId="17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8" fillId="2" borderId="1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92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/>
    <xf numFmtId="176" fontId="3" fillId="2" borderId="1" xfId="0" applyNumberFormat="1" applyFont="1" applyFill="1" applyBorder="1" applyAlignment="1">
      <alignment horizontal="left" vertical="top"/>
    </xf>
    <xf numFmtId="10" fontId="3" fillId="2" borderId="2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0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 vertical="top"/>
    </xf>
    <xf numFmtId="10" fontId="0" fillId="0" borderId="1" xfId="0" applyNumberForma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5" fillId="0" borderId="0" xfId="0" applyNumberFormat="1" applyFont="1" applyAlignme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0" fontId="0" fillId="0" borderId="7" xfId="5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5" applyFont="1" applyBorder="1" applyAlignment="1">
      <alignment horizontal="center" vertical="center"/>
    </xf>
    <xf numFmtId="0" fontId="7" fillId="0" borderId="1" xfId="0" applyFont="1" applyBorder="1" applyAlignment="1"/>
    <xf numFmtId="2" fontId="0" fillId="0" borderId="1" xfId="5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9" fontId="0" fillId="0" borderId="1" xfId="5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1" fillId="2" borderId="10" xfId="0" applyNumberFormat="1" applyFont="1" applyFill="1" applyBorder="1" applyAlignment="1">
      <alignment horizontal="left" vertical="top"/>
    </xf>
    <xf numFmtId="0" fontId="11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5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常规" xfId="0" builtinId="0"/>
    <cellStyle name="千位分隔" xfId="1" builtinId="3"/>
    <cellStyle name="40% - Accent1" xfId="2"/>
    <cellStyle name="货币" xfId="3" builtinId="4"/>
    <cellStyle name="千位分隔[0]" xfId="4" builtinId="6"/>
    <cellStyle name="百分比" xfId="5" builtinId="5"/>
    <cellStyle name="货币[0]" xfId="6" builtinId="7"/>
    <cellStyle name="Note" xfId="7"/>
    <cellStyle name="Check Cell" xfId="8"/>
    <cellStyle name="Heading 2" xfId="9"/>
    <cellStyle name="超链接" xfId="10" builtinId="8"/>
    <cellStyle name="已访问的超链接" xfId="11" builtinId="9"/>
    <cellStyle name="60% - Accent4" xfId="12"/>
    <cellStyle name="Warning Text" xfId="13"/>
    <cellStyle name="40% - Accent3" xfId="14"/>
    <cellStyle name="Title" xfId="15"/>
    <cellStyle name="40% - Accent2" xfId="16"/>
    <cellStyle name="CExplanatory Text" xfId="17"/>
    <cellStyle name="Heading 1" xfId="18"/>
    <cellStyle name="Heading 3" xfId="19"/>
    <cellStyle name="Heading 4" xfId="20"/>
    <cellStyle name="Input" xfId="21"/>
    <cellStyle name="Output" xfId="22"/>
    <cellStyle name="Good" xfId="23"/>
    <cellStyle name="60% - Accent3" xfId="24"/>
    <cellStyle name="Calculation" xfId="25"/>
    <cellStyle name="20% - Accent1" xfId="26"/>
    <cellStyle name="Linked Cell" xfId="27"/>
    <cellStyle name="Total" xfId="28"/>
    <cellStyle name="Bad" xfId="29"/>
    <cellStyle name="Neutral" xfId="30"/>
    <cellStyle name="Accent1" xfId="31"/>
    <cellStyle name="60% - Accent1" xfId="32"/>
    <cellStyle name="20% - Accent5" xfId="33"/>
    <cellStyle name="Normal 2" xfId="34"/>
    <cellStyle name="Accent2" xfId="35"/>
    <cellStyle name="20% - Accent2" xfId="36"/>
    <cellStyle name="60% - Accent2" xfId="37"/>
    <cellStyle name="20% - Accent6" xfId="38"/>
    <cellStyle name="Normal 3" xfId="39"/>
    <cellStyle name="Accent3" xfId="40"/>
    <cellStyle name="20% - Accent3" xfId="41"/>
    <cellStyle name="Accent4" xfId="42"/>
    <cellStyle name="20% - Accent4" xfId="43"/>
    <cellStyle name=" Writer Import]_x000d__x000a_Display Dialog=No_x000d__x000a__x000d__x000a_[Horizontal Arrange]_x000d__x000a_Dimensions Interlocking=Yes_x000d__x000a_Sum Hierarchy=Yes_x000d__x000a_Generate" xfId="44"/>
    <cellStyle name="40% - Accent4" xfId="45"/>
    <cellStyle name="Accent5" xfId="46"/>
    <cellStyle name="40% - Accent5" xfId="47"/>
    <cellStyle name="60% - Accent5" xfId="48"/>
    <cellStyle name="Accent6" xfId="49"/>
    <cellStyle name="40% - Accent6" xfId="50"/>
    <cellStyle name="60% - Accent6" xfId="51"/>
  </cellStyles>
  <dxfs count="2">
    <dxf>
      <fill>
        <patternFill>
          <fgColor indexed="10"/>
          <bgColor indexed="11"/>
        </patternFill>
      </fill>
    </dxf>
    <dxf>
      <font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23.48.14.1\Banking\Shared BKG\BKG DEPT 2018\&#12304;PSD2&#12305;\Implementation\API\&#38376;&#25143;&#32593;&#31449;&#26356;&#26032;\20210205\2020 Q4\Quarterly Statistics &#8211; ICBC Europe S.A. 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23.48.14.1\Operation Management Department\Shared OMD (BD move to OMD)\&#12304;PSD2&#12305;\API\2023 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6" customWidth="1"/>
    <col min="2" max="2" width="40.8190476190476" style="2" customWidth="1"/>
    <col min="3" max="3" width="70.8190476190476" style="2" customWidth="1"/>
    <col min="4" max="4" width="16.8190476190476" style="85" customWidth="1"/>
    <col min="5" max="5" width="45" style="85" customWidth="1"/>
    <col min="6" max="16384" width="10.8190476190476" style="2"/>
  </cols>
  <sheetData>
    <row r="1" s="1" customFormat="1" ht="23.25" spans="1:5">
      <c r="A1" s="87" t="s">
        <v>0</v>
      </c>
      <c r="D1" s="88"/>
      <c r="E1" s="88"/>
    </row>
    <row r="3" s="4" customFormat="1" ht="28.5" spans="1:5">
      <c r="A3" s="89" t="s">
        <v>1</v>
      </c>
      <c r="B3" s="82" t="s">
        <v>2</v>
      </c>
      <c r="C3" s="82" t="s">
        <v>3</v>
      </c>
      <c r="D3" s="81" t="s">
        <v>4</v>
      </c>
      <c r="E3" s="81" t="s">
        <v>5</v>
      </c>
    </row>
    <row r="4" spans="1:5">
      <c r="A4" s="90">
        <v>0</v>
      </c>
      <c r="B4" s="74" t="s">
        <v>6</v>
      </c>
      <c r="C4" s="74" t="s">
        <v>7</v>
      </c>
      <c r="D4" s="73" t="s">
        <v>6</v>
      </c>
      <c r="E4" s="73" t="s">
        <v>8</v>
      </c>
    </row>
    <row r="5" spans="1:5">
      <c r="A5" s="90">
        <v>1</v>
      </c>
      <c r="B5" s="74" t="s">
        <v>9</v>
      </c>
      <c r="C5" s="74" t="s">
        <v>10</v>
      </c>
      <c r="D5" s="73" t="s">
        <v>11</v>
      </c>
      <c r="E5" s="73" t="s">
        <v>12</v>
      </c>
    </row>
    <row r="6" spans="1:5">
      <c r="A6" s="90">
        <v>2</v>
      </c>
      <c r="B6" s="74" t="s">
        <v>9</v>
      </c>
      <c r="C6" s="74" t="s">
        <v>13</v>
      </c>
      <c r="D6" s="73" t="s">
        <v>11</v>
      </c>
      <c r="E6" s="73" t="s">
        <v>12</v>
      </c>
    </row>
    <row r="7" spans="1:5">
      <c r="A7" s="90">
        <v>3</v>
      </c>
      <c r="B7" s="74" t="s">
        <v>9</v>
      </c>
      <c r="C7" s="74" t="s">
        <v>14</v>
      </c>
      <c r="D7" s="73" t="s">
        <v>15</v>
      </c>
      <c r="E7" s="73" t="s">
        <v>12</v>
      </c>
    </row>
    <row r="8" spans="1:5">
      <c r="A8" s="90">
        <v>4</v>
      </c>
      <c r="B8" s="74" t="s">
        <v>16</v>
      </c>
      <c r="C8" s="74" t="s">
        <v>17</v>
      </c>
      <c r="D8" s="73" t="s">
        <v>11</v>
      </c>
      <c r="E8" s="73" t="s">
        <v>12</v>
      </c>
    </row>
    <row r="9" spans="1:5">
      <c r="A9" s="90">
        <v>5</v>
      </c>
      <c r="B9" s="74" t="s">
        <v>16</v>
      </c>
      <c r="C9" s="74" t="s">
        <v>18</v>
      </c>
      <c r="D9" s="73" t="s">
        <v>11</v>
      </c>
      <c r="E9" s="73" t="s">
        <v>12</v>
      </c>
    </row>
    <row r="10" s="85" customFormat="1" spans="1:5">
      <c r="A10" s="90">
        <v>14</v>
      </c>
      <c r="B10" s="74" t="s">
        <v>19</v>
      </c>
      <c r="C10" s="74" t="s">
        <v>20</v>
      </c>
      <c r="D10" s="73" t="s">
        <v>11</v>
      </c>
      <c r="E10" s="73" t="s">
        <v>12</v>
      </c>
    </row>
    <row r="11" s="85" customFormat="1" spans="1:5">
      <c r="A11" s="90">
        <v>15</v>
      </c>
      <c r="B11" s="74" t="s">
        <v>19</v>
      </c>
      <c r="C11" s="74" t="s">
        <v>21</v>
      </c>
      <c r="D11" s="73" t="s">
        <v>11</v>
      </c>
      <c r="E11" s="73" t="s">
        <v>12</v>
      </c>
    </row>
    <row r="12" s="85" customFormat="1" spans="1:5">
      <c r="A12" s="90">
        <v>16</v>
      </c>
      <c r="B12" s="74" t="s">
        <v>19</v>
      </c>
      <c r="C12" s="74" t="s">
        <v>22</v>
      </c>
      <c r="D12" s="73" t="s">
        <v>15</v>
      </c>
      <c r="E12" s="73" t="s">
        <v>12</v>
      </c>
    </row>
    <row r="13" s="85" customFormat="1" spans="1:5">
      <c r="A13" s="90">
        <v>17</v>
      </c>
      <c r="B13" s="74" t="s">
        <v>23</v>
      </c>
      <c r="C13" s="74" t="s">
        <v>24</v>
      </c>
      <c r="D13" s="73" t="s">
        <v>11</v>
      </c>
      <c r="E13" s="73" t="s">
        <v>12</v>
      </c>
    </row>
    <row r="14" s="85" customFormat="1" spans="1:5">
      <c r="A14" s="90">
        <v>18</v>
      </c>
      <c r="B14" s="74" t="s">
        <v>23</v>
      </c>
      <c r="C14" s="74" t="s">
        <v>25</v>
      </c>
      <c r="D14" s="73" t="s">
        <v>11</v>
      </c>
      <c r="E14" s="73" t="s">
        <v>12</v>
      </c>
    </row>
    <row r="15" spans="1:5">
      <c r="A15" s="90">
        <v>35</v>
      </c>
      <c r="B15" s="74" t="s">
        <v>26</v>
      </c>
      <c r="C15" s="74" t="s">
        <v>27</v>
      </c>
      <c r="D15" s="73" t="s">
        <v>28</v>
      </c>
      <c r="E15" s="73" t="s">
        <v>12</v>
      </c>
    </row>
    <row r="16" spans="1:5">
      <c r="A16" s="90">
        <v>36</v>
      </c>
      <c r="B16" s="74" t="s">
        <v>26</v>
      </c>
      <c r="C16" s="74" t="s">
        <v>29</v>
      </c>
      <c r="D16" s="73" t="s">
        <v>28</v>
      </c>
      <c r="E16" s="73" t="s">
        <v>12</v>
      </c>
    </row>
    <row r="17" spans="1:5">
      <c r="A17" s="90">
        <v>37</v>
      </c>
      <c r="B17" s="74" t="s">
        <v>26</v>
      </c>
      <c r="C17" s="74" t="s">
        <v>30</v>
      </c>
      <c r="D17" s="73" t="s">
        <v>28</v>
      </c>
      <c r="E17" s="73" t="s">
        <v>12</v>
      </c>
    </row>
    <row r="18" spans="1:5">
      <c r="A18" s="90">
        <v>38</v>
      </c>
      <c r="B18" s="74" t="s">
        <v>31</v>
      </c>
      <c r="C18" s="74" t="s">
        <v>32</v>
      </c>
      <c r="D18" s="73" t="s">
        <v>28</v>
      </c>
      <c r="E18" s="73" t="s">
        <v>12</v>
      </c>
    </row>
    <row r="19" spans="1:5">
      <c r="A19" s="90">
        <v>39</v>
      </c>
      <c r="B19" s="74" t="s">
        <v>31</v>
      </c>
      <c r="C19" s="74" t="s">
        <v>33</v>
      </c>
      <c r="D19" s="73" t="s">
        <v>28</v>
      </c>
      <c r="E19" s="73" t="s">
        <v>12</v>
      </c>
    </row>
    <row r="20" spans="1:5">
      <c r="A20" s="90">
        <v>40</v>
      </c>
      <c r="B20" s="74" t="s">
        <v>34</v>
      </c>
      <c r="C20" s="74" t="s">
        <v>35</v>
      </c>
      <c r="D20" s="73" t="s">
        <v>28</v>
      </c>
      <c r="E20" s="73" t="s">
        <v>12</v>
      </c>
    </row>
    <row r="21" spans="1:5">
      <c r="A21" s="90">
        <v>42</v>
      </c>
      <c r="B21" s="74" t="s">
        <v>36</v>
      </c>
      <c r="C21" s="74" t="s">
        <v>37</v>
      </c>
      <c r="D21" s="73" t="s">
        <v>28</v>
      </c>
      <c r="E21" s="73" t="s">
        <v>12</v>
      </c>
    </row>
    <row r="22" spans="1:5">
      <c r="A22" s="90">
        <v>44</v>
      </c>
      <c r="B22" s="74" t="s">
        <v>38</v>
      </c>
      <c r="C22" s="74" t="s">
        <v>39</v>
      </c>
      <c r="D22" s="73" t="s">
        <v>28</v>
      </c>
      <c r="E22" s="73" t="s">
        <v>12</v>
      </c>
    </row>
    <row r="23" spans="1:5">
      <c r="A23" s="90">
        <v>54</v>
      </c>
      <c r="B23" s="74" t="s">
        <v>40</v>
      </c>
      <c r="C23" s="74" t="s">
        <v>41</v>
      </c>
      <c r="D23" s="73" t="s">
        <v>28</v>
      </c>
      <c r="E23" s="73" t="s">
        <v>12</v>
      </c>
    </row>
    <row r="24" spans="1:5">
      <c r="A24" s="90">
        <v>63</v>
      </c>
      <c r="B24" s="74" t="s">
        <v>42</v>
      </c>
      <c r="C24" s="74" t="s">
        <v>43</v>
      </c>
      <c r="D24" s="91" t="s">
        <v>44</v>
      </c>
      <c r="E24" s="73" t="s">
        <v>8</v>
      </c>
    </row>
    <row r="25" spans="1:5">
      <c r="A25" s="90">
        <v>64</v>
      </c>
      <c r="B25" s="74" t="s">
        <v>42</v>
      </c>
      <c r="C25" s="74" t="s">
        <v>45</v>
      </c>
      <c r="D25" s="91" t="s">
        <v>44</v>
      </c>
      <c r="E25" s="73" t="s">
        <v>8</v>
      </c>
    </row>
    <row r="26" spans="1:5">
      <c r="A26" s="90">
        <v>65</v>
      </c>
      <c r="B26" s="74" t="s">
        <v>42</v>
      </c>
      <c r="C26" s="74" t="s">
        <v>46</v>
      </c>
      <c r="D26" s="91" t="s">
        <v>44</v>
      </c>
      <c r="E26" s="73" t="s">
        <v>8</v>
      </c>
    </row>
    <row r="27" spans="1:5">
      <c r="A27" s="90">
        <v>66</v>
      </c>
      <c r="B27" s="74" t="s">
        <v>47</v>
      </c>
      <c r="C27" s="74" t="s">
        <v>48</v>
      </c>
      <c r="D27" s="91" t="s">
        <v>44</v>
      </c>
      <c r="E27" s="73" t="s">
        <v>8</v>
      </c>
    </row>
    <row r="28" spans="1:5">
      <c r="A28" s="90"/>
      <c r="B28" s="74"/>
      <c r="C28" s="74"/>
      <c r="D28" s="91"/>
      <c r="E28" s="73"/>
    </row>
    <row r="29" spans="1:5">
      <c r="A29" s="90"/>
      <c r="B29" s="74"/>
      <c r="C29" s="74"/>
      <c r="D29" s="73"/>
      <c r="E29" s="73"/>
    </row>
    <row r="30" spans="1:5">
      <c r="A30" s="90"/>
      <c r="B30" s="74"/>
      <c r="C30" s="74"/>
      <c r="D30" s="73"/>
      <c r="E30" s="73"/>
    </row>
    <row r="31" spans="1:5">
      <c r="A31" s="90"/>
      <c r="B31" s="74"/>
      <c r="C31" s="74"/>
      <c r="D31" s="73"/>
      <c r="E31" s="73"/>
    </row>
    <row r="32" spans="1:5">
      <c r="A32" s="90"/>
      <c r="B32" s="74"/>
      <c r="C32" s="74"/>
      <c r="D32" s="73"/>
      <c r="E32" s="73"/>
    </row>
    <row r="33" spans="1:5">
      <c r="A33" s="90"/>
      <c r="B33" s="74"/>
      <c r="C33" s="74"/>
      <c r="D33" s="73"/>
      <c r="E33" s="73"/>
    </row>
    <row r="34" spans="1:5">
      <c r="A34" s="90"/>
      <c r="B34" s="74"/>
      <c r="C34" s="74"/>
      <c r="D34" s="73"/>
      <c r="E34" s="73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7"/>
  <sheetViews>
    <sheetView workbookViewId="0">
      <pane ySplit="7" topLeftCell="A20" activePane="bottomLeft" state="frozen"/>
      <selection/>
      <selection pane="bottomLeft" activeCell="A27" sqref="A27"/>
    </sheetView>
  </sheetViews>
  <sheetFormatPr defaultColWidth="9.08571428571429" defaultRowHeight="15" outlineLevelRow="6"/>
  <cols>
    <col min="1" max="1" width="16.8190476190476" style="15" customWidth="1"/>
    <col min="2" max="2" width="18.0857142857143" style="73" customWidth="1"/>
    <col min="3" max="3" width="67.5428571428571" style="74" customWidth="1"/>
    <col min="4" max="4" width="28.8190476190476" style="73" customWidth="1"/>
    <col min="5" max="5" width="16.8190476190476" style="73" customWidth="1"/>
    <col min="6" max="9" width="16.8190476190476" style="71" customWidth="1"/>
    <col min="10" max="16384" width="9.08571428571429" style="2"/>
  </cols>
  <sheetData>
    <row r="1" s="72" customFormat="1" ht="23.25" spans="1:9">
      <c r="A1" s="75" t="s">
        <v>49</v>
      </c>
      <c r="B1" s="76"/>
      <c r="D1" s="76"/>
      <c r="E1" s="76"/>
      <c r="F1" s="77"/>
      <c r="G1" s="77"/>
      <c r="H1" s="77"/>
      <c r="I1" s="77"/>
    </row>
    <row r="2" s="3" customFormat="1" spans="1:9">
      <c r="A2" s="78"/>
      <c r="B2" s="16"/>
      <c r="D2" s="16"/>
      <c r="E2" s="16"/>
      <c r="F2" s="17"/>
      <c r="G2" s="17"/>
      <c r="H2" s="17"/>
      <c r="I2" s="17"/>
    </row>
    <row r="3" s="3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3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3" customFormat="1" spans="1:10">
      <c r="A5" s="12" t="s">
        <v>54</v>
      </c>
      <c r="B5" s="15">
        <v>45748</v>
      </c>
      <c r="C5" s="16"/>
      <c r="D5" s="16"/>
      <c r="E5" s="16"/>
      <c r="F5" s="17"/>
      <c r="G5" s="17"/>
      <c r="H5" s="17"/>
      <c r="I5" s="83"/>
      <c r="J5" s="84"/>
    </row>
    <row r="6" s="3" customFormat="1" spans="1:9">
      <c r="A6" s="79" t="s">
        <v>55</v>
      </c>
      <c r="B6" s="80"/>
      <c r="C6" s="80"/>
      <c r="D6" s="80"/>
      <c r="E6" s="80"/>
      <c r="F6" s="80"/>
      <c r="G6" s="17"/>
      <c r="H6" s="17"/>
      <c r="I6" s="17"/>
    </row>
    <row r="7" s="4" customFormat="1" ht="45" spans="1:9">
      <c r="A7" s="18" t="s">
        <v>56</v>
      </c>
      <c r="B7" s="81" t="s">
        <v>1</v>
      </c>
      <c r="C7" s="82" t="s">
        <v>57</v>
      </c>
      <c r="D7" s="81" t="s">
        <v>58</v>
      </c>
      <c r="E7" s="81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/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B5" sqref="B5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4" width="16.8190476190476" style="8" customWidth="1"/>
    <col min="5" max="5" width="49.4571428571429" style="8" customWidth="1"/>
    <col min="6" max="8" width="16.8190476190476" style="8" customWidth="1"/>
    <col min="9" max="9" width="16.8190476190476" style="7" customWidth="1"/>
    <col min="10" max="10" width="1.81904761904762" style="2" customWidth="1"/>
    <col min="11" max="12" width="16.8190476190476" style="7" customWidth="1"/>
    <col min="13" max="15" width="16.8190476190476" style="8" customWidth="1"/>
    <col min="16" max="16" width="16.8190476190476" style="7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14" t="s">
        <v>53</v>
      </c>
      <c r="C4" s="13"/>
      <c r="D4" s="13"/>
      <c r="E4" s="13"/>
      <c r="F4" s="13"/>
      <c r="G4" s="13"/>
      <c r="H4" s="13"/>
      <c r="I4" s="13"/>
    </row>
    <row r="5" s="3" customFormat="1" spans="1:16">
      <c r="A5" s="12" t="s">
        <v>54</v>
      </c>
      <c r="B5" s="15">
        <v>45748</v>
      </c>
      <c r="C5" s="16"/>
      <c r="D5" s="16"/>
      <c r="E5" s="16"/>
      <c r="F5" s="16"/>
      <c r="G5" s="16"/>
      <c r="H5" s="17"/>
      <c r="I5" s="17"/>
      <c r="J5" s="17"/>
      <c r="K5" s="31"/>
      <c r="L5" s="31"/>
      <c r="M5" s="17"/>
      <c r="N5" s="17"/>
      <c r="O5" s="17"/>
      <c r="P5" s="31"/>
    </row>
    <row r="6" s="4" customFormat="1" ht="30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5">
        <f>B5</f>
        <v>45748</v>
      </c>
      <c r="B7" s="21">
        <f>IF(C7="",NA(),1-C7)</f>
        <v>1</v>
      </c>
      <c r="C7" s="21">
        <v>0</v>
      </c>
      <c r="D7" s="71" t="e">
        <f t="shared" ref="D7" si="0">IFERROR((SUMPRODUCT(--(date=$A7),--(service="PISP"),--(used="Y"),response)/SUMPRODUCT(--(date=$A7),--(service="PISP"),--(used="Y"),volume)),NA())</f>
        <v>#N/A</v>
      </c>
      <c r="E7" s="71" t="e">
        <f t="shared" ref="E7" si="1">IFERROR((SUMPRODUCT(--(date=$A7),--(service="PISP"),--(used="Y"),response)/SUMPRODUCT(--(date=$A7),--(service="PISP"),--(used="Y"),size)),NA())</f>
        <v>#N/A</v>
      </c>
      <c r="F7" s="71" t="e">
        <f t="shared" ref="F7" si="2">IFERROR((SUMPRODUCT(--(date=$A7),--(service="AISP"),--(used="Y"),response)/SUMPRODUCT(--(date=$A7),--(service="AISP"),--(used="Y"),volume)),NA())</f>
        <v>#N/A</v>
      </c>
      <c r="G7" s="71" t="e">
        <f t="shared" ref="G7" si="3">IFERROR((SUMPRODUCT(--(date=$A7),--(service="AISP"),--(used="Y"),response)/SUMPRODUCT(--(date=$A7),--(service="AISP"),--(used="Y"),size)),NA())</f>
        <v>#N/A</v>
      </c>
      <c r="H7" s="71" t="e">
        <f t="shared" ref="H7" si="4">IFERROR((SUMPRODUCT(--(date=$A7),--(service="CoF"),--(used="Y"),response)/SUMPRODUCT(--(date=$A7),--(service="CoF"),--(used="Y"),volume)),NA())</f>
        <v>#N/A</v>
      </c>
      <c r="I7" s="21" t="e">
        <f t="shared" ref="I7" si="5">IFERROR((SUMIF(date,A7,error)/SUMIF(date,A7,volume)),NA())</f>
        <v>#N/A</v>
      </c>
      <c r="R7" s="2">
        <f>MONTH(A7)</f>
        <v>4</v>
      </c>
    </row>
    <row r="8" spans="1:18">
      <c r="A8" s="15">
        <f t="shared" ref="A8:A14" si="6">A7+1</f>
        <v>45749</v>
      </c>
      <c r="B8" s="21">
        <f t="shared" ref="B8" si="7">IF(C8="",NA(),1-C8)</f>
        <v>1</v>
      </c>
      <c r="C8" s="21">
        <v>0</v>
      </c>
      <c r="D8" s="71" t="e">
        <f t="shared" ref="D8:D39" si="8">IFERROR((SUMPRODUCT(--(date=$A8),--(service="PISP"),--(used="Y"),response)/SUMPRODUCT(--(date=$A8),--(service="PISP"),--(used="Y"),volume)),NA())</f>
        <v>#N/A</v>
      </c>
      <c r="E8" s="71" t="e">
        <f t="shared" ref="E8:E39" si="9">IFERROR((SUMPRODUCT(--(date=$A8),--(service="PISP"),--(used="Y"),response)/SUMPRODUCT(--(date=$A8),--(service="PISP"),--(used="Y"),size)),NA())</f>
        <v>#N/A</v>
      </c>
      <c r="F8" s="71" t="e">
        <f t="shared" ref="F8:F39" si="10">IFERROR((SUMPRODUCT(--(date=$A8),--(service="AISP"),--(used="Y"),response)/SUMPRODUCT(--(date=$A8),--(service="AISP"),--(used="Y"),volume)),NA())</f>
        <v>#N/A</v>
      </c>
      <c r="G8" s="71" t="e">
        <f t="shared" ref="G8:G39" si="11">IFERROR((SUMPRODUCT(--(date=$A8),--(service="AISP"),--(used="Y"),response)/SUMPRODUCT(--(date=$A8),--(service="AISP"),--(used="Y"),size)),NA())</f>
        <v>#N/A</v>
      </c>
      <c r="H8" s="71" t="e">
        <f t="shared" ref="H8:H39" si="12">IFERROR((SUMPRODUCT(--(date=$A8),--(service="CoF"),--(used="Y"),response)/SUMPRODUCT(--(date=$A8),--(service="CoF"),--(used="Y"),volume)),NA())</f>
        <v>#N/A</v>
      </c>
      <c r="I8" s="21" t="e">
        <f t="shared" ref="I8" si="13">IFERROR((SUMIF(date,A8,error)/SUMIF(date,A8,volume)),NA())</f>
        <v>#N/A</v>
      </c>
      <c r="R8" s="2">
        <f t="shared" ref="R8" si="14">MONTH(A8)</f>
        <v>4</v>
      </c>
    </row>
    <row r="9" spans="1:9">
      <c r="A9" s="15">
        <f>A8+1</f>
        <v>45750</v>
      </c>
      <c r="B9" s="21">
        <f t="shared" ref="B9:B40" si="15">IF(C9="",NA(),1-C9)</f>
        <v>1</v>
      </c>
      <c r="C9" s="21">
        <v>0</v>
      </c>
      <c r="D9" s="71" t="e">
        <f>IFERROR((SUMPRODUCT(--(date=$A9),--(service="PISP"),--(used="Y"),response)/SUMPRODUCT(--(date=$A9),--(service="PISP"),--(used="Y"),volume)),NA())</f>
        <v>#N/A</v>
      </c>
      <c r="E9" s="71" t="e">
        <f>IFERROR((SUMPRODUCT(--(date=$A9),--(service="PISP"),--(used="Y"),response)/SUMPRODUCT(--(date=$A9),--(service="PISP"),--(used="Y"),size)),NA())</f>
        <v>#N/A</v>
      </c>
      <c r="F9" s="71" t="e">
        <f>IFERROR((SUMPRODUCT(--(date=$A9),--(service="AISP"),--(used="Y"),response)/SUMPRODUCT(--(date=$A9),--(service="AISP"),--(used="Y"),volume)),NA())</f>
        <v>#N/A</v>
      </c>
      <c r="G9" s="71" t="e">
        <f>IFERROR((SUMPRODUCT(--(date=$A9),--(service="AISP"),--(used="Y"),response)/SUMPRODUCT(--(date=$A9),--(service="AISP"),--(used="Y"),size)),NA())</f>
        <v>#N/A</v>
      </c>
      <c r="H9" s="71" t="e">
        <f>IFERROR((SUMPRODUCT(--(date=$A9),--(service="CoF"),--(used="Y"),response)/SUMPRODUCT(--(date=$A9),--(service="CoF"),--(used="Y"),volume)),NA())</f>
        <v>#N/A</v>
      </c>
      <c r="I9" s="21" t="e">
        <f t="shared" ref="I9:I40" si="16">IFERROR((SUMIF(date,A9,error)/SUMIF(date,A9,volume)),NA())</f>
        <v>#N/A</v>
      </c>
    </row>
    <row r="10" spans="1:9">
      <c r="A10" s="15">
        <f>A9+1</f>
        <v>45751</v>
      </c>
      <c r="B10" s="21">
        <f>IF(C10="",NA(),1-C10)</f>
        <v>1</v>
      </c>
      <c r="C10" s="21">
        <v>0</v>
      </c>
      <c r="D10" s="71" t="e">
        <f>IFERROR((SUMPRODUCT(--(date=$A10),--(service="PISP"),--(used="Y"),response)/SUMPRODUCT(--(date=$A10),--(service="PISP"),--(used="Y"),volume)),NA())</f>
        <v>#N/A</v>
      </c>
      <c r="E10" s="71" t="e">
        <f>IFERROR((SUMPRODUCT(--(date=$A10),--(service="PISP"),--(used="Y"),response)/SUMPRODUCT(--(date=$A10),--(service="PISP"),--(used="Y"),size)),NA())</f>
        <v>#N/A</v>
      </c>
      <c r="F10" s="71" t="e">
        <f>IFERROR((SUMPRODUCT(--(date=$A10),--(service="AISP"),--(used="Y"),response)/SUMPRODUCT(--(date=$A10),--(service="AISP"),--(used="Y"),volume)),NA())</f>
        <v>#N/A</v>
      </c>
      <c r="G10" s="71" t="e">
        <f>IFERROR((SUMPRODUCT(--(date=$A10),--(service="AISP"),--(used="Y"),response)/SUMPRODUCT(--(date=$A10),--(service="AISP"),--(used="Y"),size)),NA())</f>
        <v>#N/A</v>
      </c>
      <c r="H10" s="71" t="e">
        <f>IFERROR((SUMPRODUCT(--(date=$A10),--(service="CoF"),--(used="Y"),response)/SUMPRODUCT(--(date=$A10),--(service="CoF"),--(used="Y"),volume)),NA())</f>
        <v>#N/A</v>
      </c>
      <c r="I10" s="21" t="e">
        <f>IFERROR((SUMIF(date,A10,error)/SUMIF(date,A10,volume)),NA())</f>
        <v>#N/A</v>
      </c>
    </row>
    <row r="11" spans="1:16">
      <c r="A11" s="15">
        <f>A10+1</f>
        <v>45752</v>
      </c>
      <c r="B11" s="21">
        <f>IF(C11="",NA(),1-C11)</f>
        <v>1</v>
      </c>
      <c r="C11" s="21">
        <v>0</v>
      </c>
      <c r="D11" s="71" t="e">
        <f>IFERROR((SUMPRODUCT(--(date=$A11),--(service="PISP"),--(used="Y"),response)/SUMPRODUCT(--(date=$A11),--(service="PISP"),--(used="Y"),volume)),NA())</f>
        <v>#N/A</v>
      </c>
      <c r="E11" s="71" t="e">
        <f>IFERROR((SUMPRODUCT(--(date=$A11),--(service="PISP"),--(used="Y"),response)/SUMPRODUCT(--(date=$A11),--(service="PISP"),--(used="Y"),size)),NA())</f>
        <v>#N/A</v>
      </c>
      <c r="F11" s="71" t="e">
        <f>IFERROR((SUMPRODUCT(--(date=$A11),--(service="AISP"),--(used="Y"),response)/SUMPRODUCT(--(date=$A11),--(service="AISP"),--(used="Y"),volume)),NA())</f>
        <v>#N/A</v>
      </c>
      <c r="G11" s="71" t="e">
        <f>IFERROR((SUMPRODUCT(--(date=$A11),--(service="AISP"),--(used="Y"),response)/SUMPRODUCT(--(date=$A11),--(service="AISP"),--(used="Y"),size)),NA())</f>
        <v>#N/A</v>
      </c>
      <c r="H11" s="71" t="e">
        <f>IFERROR((SUMPRODUCT(--(date=$A11),--(service="CoF"),--(used="Y"),response)/SUMPRODUCT(--(date=$A11),--(service="CoF"),--(used="Y"),volume)),NA())</f>
        <v>#N/A</v>
      </c>
      <c r="I11" s="21" t="e">
        <f>IFERROR((SUMIF(date,A11,error)/SUMIF(date,A11,volume)),NA())</f>
        <v>#N/A</v>
      </c>
      <c r="K11" s="31"/>
      <c r="L11" s="31"/>
      <c r="M11" s="17"/>
      <c r="N11" s="17"/>
      <c r="O11" s="17"/>
      <c r="P11" s="31"/>
    </row>
    <row r="12" spans="1:9">
      <c r="A12" s="15">
        <f>A11+1</f>
        <v>45753</v>
      </c>
      <c r="B12" s="21">
        <f>IF(C12="",NA(),1-C12)</f>
        <v>1</v>
      </c>
      <c r="C12" s="21">
        <v>0</v>
      </c>
      <c r="D12" s="71" t="e">
        <f>IFERROR((SUMPRODUCT(--(date=$A12),--(service="PISP"),--(used="Y"),response)/SUMPRODUCT(--(date=$A12),--(service="PISP"),--(used="Y"),volume)),NA())</f>
        <v>#N/A</v>
      </c>
      <c r="E12" s="71" t="e">
        <f>IFERROR((SUMPRODUCT(--(date=$A12),--(service="PISP"),--(used="Y"),response)/SUMPRODUCT(--(date=$A12),--(service="PISP"),--(used="Y"),size)),NA())</f>
        <v>#N/A</v>
      </c>
      <c r="F12" s="71" t="e">
        <f>IFERROR((SUMPRODUCT(--(date=$A12),--(service="AISP"),--(used="Y"),response)/SUMPRODUCT(--(date=$A12),--(service="AISP"),--(used="Y"),volume)),NA())</f>
        <v>#N/A</v>
      </c>
      <c r="G12" s="71" t="e">
        <f>IFERROR((SUMPRODUCT(--(date=$A12),--(service="AISP"),--(used="Y"),response)/SUMPRODUCT(--(date=$A12),--(service="AISP"),--(used="Y"),size)),NA())</f>
        <v>#N/A</v>
      </c>
      <c r="H12" s="71" t="e">
        <f>IFERROR((SUMPRODUCT(--(date=$A12),--(service="CoF"),--(used="Y"),response)/SUMPRODUCT(--(date=$A12),--(service="CoF"),--(used="Y"),volume)),NA())</f>
        <v>#N/A</v>
      </c>
      <c r="I12" s="21" t="e">
        <f>IFERROR((SUMIF(date,A12,error)/SUMIF(date,A12,volume)),NA())</f>
        <v>#N/A</v>
      </c>
    </row>
    <row r="13" spans="1:9">
      <c r="A13" s="15">
        <f>A12+1</f>
        <v>45754</v>
      </c>
      <c r="B13" s="21">
        <f>IF(C13="",NA(),1-C13)</f>
        <v>1</v>
      </c>
      <c r="C13" s="21">
        <v>0</v>
      </c>
      <c r="D13" s="71" t="e">
        <f>IFERROR((SUMPRODUCT(--(date=$A13),--(service="PISP"),--(used="Y"),response)/SUMPRODUCT(--(date=$A13),--(service="PISP"),--(used="Y"),volume)),NA())</f>
        <v>#N/A</v>
      </c>
      <c r="E13" s="71" t="e">
        <f>IFERROR((SUMPRODUCT(--(date=$A13),--(service="PISP"),--(used="Y"),response)/SUMPRODUCT(--(date=$A13),--(service="PISP"),--(used="Y"),size)),NA())</f>
        <v>#N/A</v>
      </c>
      <c r="F13" s="71" t="e">
        <f>IFERROR((SUMPRODUCT(--(date=$A13),--(service="AISP"),--(used="Y"),response)/SUMPRODUCT(--(date=$A13),--(service="AISP"),--(used="Y"),volume)),NA())</f>
        <v>#N/A</v>
      </c>
      <c r="G13" s="71" t="e">
        <f>IFERROR((SUMPRODUCT(--(date=$A13),--(service="AISP"),--(used="Y"),response)/SUMPRODUCT(--(date=$A13),--(service="AISP"),--(used="Y"),size)),NA())</f>
        <v>#N/A</v>
      </c>
      <c r="H13" s="71" t="e">
        <f>IFERROR((SUMPRODUCT(--(date=$A13),--(service="CoF"),--(used="Y"),response)/SUMPRODUCT(--(date=$A13),--(service="CoF"),--(used="Y"),volume)),NA())</f>
        <v>#N/A</v>
      </c>
      <c r="I13" s="21" t="e">
        <f>IFERROR((SUMIF(date,A13,error)/SUMIF(date,A13,volume)),NA())</f>
        <v>#N/A</v>
      </c>
    </row>
    <row r="14" spans="1:9">
      <c r="A14" s="15">
        <f>A13+1</f>
        <v>45755</v>
      </c>
      <c r="B14" s="21">
        <f>IF(C14="",NA(),1-C14)</f>
        <v>1</v>
      </c>
      <c r="C14" s="21">
        <v>0</v>
      </c>
      <c r="D14" s="71" t="e">
        <f>IFERROR((SUMPRODUCT(--(date=$A14),--(service="PISP"),--(used="Y"),response)/SUMPRODUCT(--(date=$A14),--(service="PISP"),--(used="Y"),volume)),NA())</f>
        <v>#N/A</v>
      </c>
      <c r="E14" s="71" t="e">
        <f>IFERROR((SUMPRODUCT(--(date=$A14),--(service="PISP"),--(used="Y"),response)/SUMPRODUCT(--(date=$A14),--(service="PISP"),--(used="Y"),size)),NA())</f>
        <v>#N/A</v>
      </c>
      <c r="F14" s="71" t="e">
        <f>IFERROR((SUMPRODUCT(--(date=$A14),--(service="AISP"),--(used="Y"),response)/SUMPRODUCT(--(date=$A14),--(service="AISP"),--(used="Y"),volume)),NA())</f>
        <v>#N/A</v>
      </c>
      <c r="G14" s="71" t="e">
        <f>IFERROR((SUMPRODUCT(--(date=$A14),--(service="AISP"),--(used="Y"),response)/SUMPRODUCT(--(date=$A14),--(service="AISP"),--(used="Y"),size)),NA())</f>
        <v>#N/A</v>
      </c>
      <c r="H14" s="71" t="e">
        <f>IFERROR((SUMPRODUCT(--(date=$A14),--(service="CoF"),--(used="Y"),response)/SUMPRODUCT(--(date=$A14),--(service="CoF"),--(used="Y"),volume)),NA())</f>
        <v>#N/A</v>
      </c>
      <c r="I14" s="21" t="e">
        <f>IFERROR((SUMIF(date,A14,error)/SUMIF(date,A14,volume)),NA())</f>
        <v>#N/A</v>
      </c>
    </row>
    <row r="15" spans="1:16">
      <c r="A15" s="15">
        <f t="shared" ref="A15:A18" si="17">A14+1</f>
        <v>45756</v>
      </c>
      <c r="B15" s="21">
        <f>IF(C15="",NA(),1-C15)</f>
        <v>1</v>
      </c>
      <c r="C15" s="21">
        <v>0</v>
      </c>
      <c r="D15" s="71" t="e">
        <f>IFERROR((SUMPRODUCT(--(date=$A15),--(service="PISP"),--(used="Y"),response)/SUMPRODUCT(--(date=$A15),--(service="PISP"),--(used="Y"),volume)),NA())</f>
        <v>#N/A</v>
      </c>
      <c r="E15" s="71" t="e">
        <f>IFERROR((SUMPRODUCT(--(date=$A15),--(service="PISP"),--(used="Y"),response)/SUMPRODUCT(--(date=$A15),--(service="PISP"),--(used="Y"),size)),NA())</f>
        <v>#N/A</v>
      </c>
      <c r="F15" s="71" t="e">
        <f>IFERROR((SUMPRODUCT(--(date=$A15),--(service="AISP"),--(used="Y"),response)/SUMPRODUCT(--(date=$A15),--(service="AISP"),--(used="Y"),volume)),NA())</f>
        <v>#N/A</v>
      </c>
      <c r="G15" s="71" t="e">
        <f>IFERROR((SUMPRODUCT(--(date=$A15),--(service="AISP"),--(used="Y"),response)/SUMPRODUCT(--(date=$A15),--(service="AISP"),--(used="Y"),size)),NA())</f>
        <v>#N/A</v>
      </c>
      <c r="H15" s="71" t="e">
        <f>IFERROR((SUMPRODUCT(--(date=$A15),--(service="CoF"),--(used="Y"),response)/SUMPRODUCT(--(date=$A15),--(service="CoF"),--(used="Y"),volume)),NA())</f>
        <v>#N/A</v>
      </c>
      <c r="I15" s="21" t="e">
        <f>IFERROR((SUMIF(date,A15,error)/SUMIF(date,A15,volume)),NA())</f>
        <v>#N/A</v>
      </c>
      <c r="K15" s="31"/>
      <c r="L15" s="31"/>
      <c r="M15" s="17"/>
      <c r="N15" s="17"/>
      <c r="O15" s="17"/>
      <c r="P15" s="31"/>
    </row>
    <row r="16" spans="1:9">
      <c r="A16" s="15">
        <f>A15+1</f>
        <v>45757</v>
      </c>
      <c r="B16" s="21">
        <f>IF(C16="",NA(),1-C16)</f>
        <v>1</v>
      </c>
      <c r="C16" s="21">
        <v>0</v>
      </c>
      <c r="D16" s="71" t="e">
        <f>IFERROR((SUMPRODUCT(--(date=$A16),--(service="PISP"),--(used="Y"),response)/SUMPRODUCT(--(date=$A16),--(service="PISP"),--(used="Y"),volume)),NA())</f>
        <v>#N/A</v>
      </c>
      <c r="E16" s="71" t="e">
        <f>IFERROR((SUMPRODUCT(--(date=$A16),--(service="PISP"),--(used="Y"),response)/SUMPRODUCT(--(date=$A16),--(service="PISP"),--(used="Y"),size)),NA())</f>
        <v>#N/A</v>
      </c>
      <c r="F16" s="71" t="e">
        <f>IFERROR((SUMPRODUCT(--(date=$A16),--(service="AISP"),--(used="Y"),response)/SUMPRODUCT(--(date=$A16),--(service="AISP"),--(used="Y"),volume)),NA())</f>
        <v>#N/A</v>
      </c>
      <c r="G16" s="71" t="e">
        <f>IFERROR((SUMPRODUCT(--(date=$A16),--(service="AISP"),--(used="Y"),response)/SUMPRODUCT(--(date=$A16),--(service="AISP"),--(used="Y"),size)),NA())</f>
        <v>#N/A</v>
      </c>
      <c r="H16" s="71" t="e">
        <f>IFERROR((SUMPRODUCT(--(date=$A16),--(service="CoF"),--(used="Y"),response)/SUMPRODUCT(--(date=$A16),--(service="CoF"),--(used="Y"),volume)),NA())</f>
        <v>#N/A</v>
      </c>
      <c r="I16" s="21" t="e">
        <f>IFERROR((SUMIF(date,A16,error)/SUMIF(date,A16,volume)),NA())</f>
        <v>#N/A</v>
      </c>
    </row>
    <row r="17" spans="1:9">
      <c r="A17" s="15">
        <f>A16+1</f>
        <v>45758</v>
      </c>
      <c r="B17" s="21">
        <f>IF(C17="",NA(),1-C17)</f>
        <v>1</v>
      </c>
      <c r="C17" s="21">
        <v>0</v>
      </c>
      <c r="D17" s="71" t="e">
        <f>IFERROR((SUMPRODUCT(--(date=$A17),--(service="PISP"),--(used="Y"),response)/SUMPRODUCT(--(date=$A17),--(service="PISP"),--(used="Y"),volume)),NA())</f>
        <v>#N/A</v>
      </c>
      <c r="E17" s="71" t="e">
        <f>IFERROR((SUMPRODUCT(--(date=$A17),--(service="PISP"),--(used="Y"),response)/SUMPRODUCT(--(date=$A17),--(service="PISP"),--(used="Y"),size)),NA())</f>
        <v>#N/A</v>
      </c>
      <c r="F17" s="71" t="e">
        <f>IFERROR((SUMPRODUCT(--(date=$A17),--(service="AISP"),--(used="Y"),response)/SUMPRODUCT(--(date=$A17),--(service="AISP"),--(used="Y"),volume)),NA())</f>
        <v>#N/A</v>
      </c>
      <c r="G17" s="71" t="e">
        <f>IFERROR((SUMPRODUCT(--(date=$A17),--(service="AISP"),--(used="Y"),response)/SUMPRODUCT(--(date=$A17),--(service="AISP"),--(used="Y"),size)),NA())</f>
        <v>#N/A</v>
      </c>
      <c r="H17" s="71" t="e">
        <f>IFERROR((SUMPRODUCT(--(date=$A17),--(service="CoF"),--(used="Y"),response)/SUMPRODUCT(--(date=$A17),--(service="CoF"),--(used="Y"),volume)),NA())</f>
        <v>#N/A</v>
      </c>
      <c r="I17" s="21" t="e">
        <f>IFERROR((SUMIF(date,A17,error)/SUMIF(date,A17,volume)),NA())</f>
        <v>#N/A</v>
      </c>
    </row>
    <row r="18" spans="1:9">
      <c r="A18" s="15">
        <f>A17+1</f>
        <v>45759</v>
      </c>
      <c r="B18" s="21">
        <f>IF(C18="",NA(),1-C18)</f>
        <v>1</v>
      </c>
      <c r="C18" s="21">
        <v>0</v>
      </c>
      <c r="D18" s="71" t="e">
        <f>IFERROR((SUMPRODUCT(--(date=$A18),--(service="PISP"),--(used="Y"),response)/SUMPRODUCT(--(date=$A18),--(service="PISP"),--(used="Y"),volume)),NA())</f>
        <v>#N/A</v>
      </c>
      <c r="E18" s="71" t="e">
        <f>IFERROR((SUMPRODUCT(--(date=$A18),--(service="PISP"),--(used="Y"),response)/SUMPRODUCT(--(date=$A18),--(service="PISP"),--(used="Y"),size)),NA())</f>
        <v>#N/A</v>
      </c>
      <c r="F18" s="71" t="e">
        <f>IFERROR((SUMPRODUCT(--(date=$A18),--(service="AISP"),--(used="Y"),response)/SUMPRODUCT(--(date=$A18),--(service="AISP"),--(used="Y"),volume)),NA())</f>
        <v>#N/A</v>
      </c>
      <c r="G18" s="71" t="e">
        <f>IFERROR((SUMPRODUCT(--(date=$A18),--(service="AISP"),--(used="Y"),response)/SUMPRODUCT(--(date=$A18),--(service="AISP"),--(used="Y"),size)),NA())</f>
        <v>#N/A</v>
      </c>
      <c r="H18" s="71" t="e">
        <f>IFERROR((SUMPRODUCT(--(date=$A18),--(service="CoF"),--(used="Y"),response)/SUMPRODUCT(--(date=$A18),--(service="CoF"),--(used="Y"),volume)),NA())</f>
        <v>#N/A</v>
      </c>
      <c r="I18" s="21" t="e">
        <f>IFERROR((SUMIF(date,A18,error)/SUMIF(date,A18,volume)),NA())</f>
        <v>#N/A</v>
      </c>
    </row>
    <row r="19" spans="1:9">
      <c r="A19" s="15">
        <f t="shared" ref="A19:A71" si="18">A18+1</f>
        <v>45760</v>
      </c>
      <c r="B19" s="21">
        <f>IF(C19="",NA(),1-C19)</f>
        <v>1</v>
      </c>
      <c r="C19" s="21">
        <v>0</v>
      </c>
      <c r="D19" s="71" t="e">
        <f>IFERROR((SUMPRODUCT(--(date=$A19),--(service="PISP"),--(used="Y"),response)/SUMPRODUCT(--(date=$A19),--(service="PISP"),--(used="Y"),volume)),NA())</f>
        <v>#N/A</v>
      </c>
      <c r="E19" s="71" t="e">
        <f>IFERROR((SUMPRODUCT(--(date=$A19),--(service="PISP"),--(used="Y"),response)/SUMPRODUCT(--(date=$A19),--(service="PISP"),--(used="Y"),size)),NA())</f>
        <v>#N/A</v>
      </c>
      <c r="F19" s="71" t="e">
        <f>IFERROR((SUMPRODUCT(--(date=$A19),--(service="AISP"),--(used="Y"),response)/SUMPRODUCT(--(date=$A19),--(service="AISP"),--(used="Y"),volume)),NA())</f>
        <v>#N/A</v>
      </c>
      <c r="G19" s="71" t="e">
        <f>IFERROR((SUMPRODUCT(--(date=$A19),--(service="AISP"),--(used="Y"),response)/SUMPRODUCT(--(date=$A19),--(service="AISP"),--(used="Y"),size)),NA())</f>
        <v>#N/A</v>
      </c>
      <c r="H19" s="71" t="e">
        <f>IFERROR((SUMPRODUCT(--(date=$A19),--(service="CoF"),--(used="Y"),response)/SUMPRODUCT(--(date=$A19),--(service="CoF"),--(used="Y"),volume)),NA())</f>
        <v>#N/A</v>
      </c>
      <c r="I19" s="21" t="e">
        <f>IFERROR((SUMIF(date,A19,error)/SUMIF(date,A19,volume)),NA())</f>
        <v>#N/A</v>
      </c>
    </row>
    <row r="20" spans="1:9">
      <c r="A20" s="15">
        <f>A19+1</f>
        <v>45761</v>
      </c>
      <c r="B20" s="21">
        <f>IF(C20="",NA(),1-C20)</f>
        <v>1</v>
      </c>
      <c r="C20" s="21">
        <v>0</v>
      </c>
      <c r="D20" s="71" t="e">
        <f>IFERROR((SUMPRODUCT(--(date=$A20),--(service="PISP"),--(used="Y"),response)/SUMPRODUCT(--(date=$A20),--(service="PISP"),--(used="Y"),volume)),NA())</f>
        <v>#N/A</v>
      </c>
      <c r="E20" s="71" t="e">
        <f>IFERROR((SUMPRODUCT(--(date=$A20),--(service="PISP"),--(used="Y"),response)/SUMPRODUCT(--(date=$A20),--(service="PISP"),--(used="Y"),size)),NA())</f>
        <v>#N/A</v>
      </c>
      <c r="F20" s="71" t="e">
        <f>IFERROR((SUMPRODUCT(--(date=$A20),--(service="AISP"),--(used="Y"),response)/SUMPRODUCT(--(date=$A20),--(service="AISP"),--(used="Y"),volume)),NA())</f>
        <v>#N/A</v>
      </c>
      <c r="G20" s="71" t="e">
        <f>IFERROR((SUMPRODUCT(--(date=$A20),--(service="AISP"),--(used="Y"),response)/SUMPRODUCT(--(date=$A20),--(service="AISP"),--(used="Y"),size)),NA())</f>
        <v>#N/A</v>
      </c>
      <c r="H20" s="71" t="e">
        <f>IFERROR((SUMPRODUCT(--(date=$A20),--(service="CoF"),--(used="Y"),response)/SUMPRODUCT(--(date=$A20),--(service="CoF"),--(used="Y"),volume)),NA())</f>
        <v>#N/A</v>
      </c>
      <c r="I20" s="21" t="e">
        <f>IFERROR((SUMIF(date,A20,error)/SUMIF(date,A20,volume)),NA())</f>
        <v>#N/A</v>
      </c>
    </row>
    <row r="21" spans="1:9">
      <c r="A21" s="15">
        <f>A20+1</f>
        <v>45762</v>
      </c>
      <c r="B21" s="21">
        <f>IF(C21="",NA(),1-C21)</f>
        <v>1</v>
      </c>
      <c r="C21" s="21">
        <v>0</v>
      </c>
      <c r="D21" s="71" t="e">
        <f>IFERROR((SUMPRODUCT(--(date=$A21),--(service="PISP"),--(used="Y"),response)/SUMPRODUCT(--(date=$A21),--(service="PISP"),--(used="Y"),volume)),NA())</f>
        <v>#N/A</v>
      </c>
      <c r="E21" s="71" t="e">
        <f>IFERROR((SUMPRODUCT(--(date=$A21),--(service="PISP"),--(used="Y"),response)/SUMPRODUCT(--(date=$A21),--(service="PISP"),--(used="Y"),size)),NA())</f>
        <v>#N/A</v>
      </c>
      <c r="F21" s="71" t="e">
        <f>IFERROR((SUMPRODUCT(--(date=$A21),--(service="AISP"),--(used="Y"),response)/SUMPRODUCT(--(date=$A21),--(service="AISP"),--(used="Y"),volume)),NA())</f>
        <v>#N/A</v>
      </c>
      <c r="G21" s="71" t="e">
        <f>IFERROR((SUMPRODUCT(--(date=$A21),--(service="AISP"),--(used="Y"),response)/SUMPRODUCT(--(date=$A21),--(service="AISP"),--(used="Y"),size)),NA())</f>
        <v>#N/A</v>
      </c>
      <c r="H21" s="71" t="e">
        <f>IFERROR((SUMPRODUCT(--(date=$A21),--(service="CoF"),--(used="Y"),response)/SUMPRODUCT(--(date=$A21),--(service="CoF"),--(used="Y"),volume)),NA())</f>
        <v>#N/A</v>
      </c>
      <c r="I21" s="21" t="e">
        <f>IFERROR((SUMIF(date,A21,error)/SUMIF(date,A21,volume)),NA())</f>
        <v>#N/A</v>
      </c>
    </row>
    <row r="22" spans="1:9">
      <c r="A22" s="15">
        <f>A21+1</f>
        <v>45763</v>
      </c>
      <c r="B22" s="21">
        <f>IF(C22="",NA(),1-C22)</f>
        <v>1</v>
      </c>
      <c r="C22" s="21">
        <v>0</v>
      </c>
      <c r="D22" s="71" t="e">
        <f>IFERROR((SUMPRODUCT(--(date=$A22),--(service="PISP"),--(used="Y"),response)/SUMPRODUCT(--(date=$A22),--(service="PISP"),--(used="Y"),volume)),NA())</f>
        <v>#N/A</v>
      </c>
      <c r="E22" s="71" t="e">
        <f>IFERROR((SUMPRODUCT(--(date=$A22),--(service="PISP"),--(used="Y"),response)/SUMPRODUCT(--(date=$A22),--(service="PISP"),--(used="Y"),size)),NA())</f>
        <v>#N/A</v>
      </c>
      <c r="F22" s="71" t="e">
        <f>IFERROR((SUMPRODUCT(--(date=$A22),--(service="AISP"),--(used="Y"),response)/SUMPRODUCT(--(date=$A22),--(service="AISP"),--(used="Y"),volume)),NA())</f>
        <v>#N/A</v>
      </c>
      <c r="G22" s="71" t="e">
        <f>IFERROR((SUMPRODUCT(--(date=$A22),--(service="AISP"),--(used="Y"),response)/SUMPRODUCT(--(date=$A22),--(service="AISP"),--(used="Y"),size)),NA())</f>
        <v>#N/A</v>
      </c>
      <c r="H22" s="71" t="e">
        <f>IFERROR((SUMPRODUCT(--(date=$A22),--(service="CoF"),--(used="Y"),response)/SUMPRODUCT(--(date=$A22),--(service="CoF"),--(used="Y"),volume)),NA())</f>
        <v>#N/A</v>
      </c>
      <c r="I22" s="21" t="e">
        <f>IFERROR((SUMIF(date,A22,error)/SUMIF(date,A22,volume)),NA())</f>
        <v>#N/A</v>
      </c>
    </row>
    <row r="23" spans="1:9">
      <c r="A23" s="15">
        <f>A22+1</f>
        <v>45764</v>
      </c>
      <c r="B23" s="21">
        <f>IF(C23="",NA(),1-C23)</f>
        <v>1</v>
      </c>
      <c r="C23" s="21">
        <v>0</v>
      </c>
      <c r="D23" s="71" t="e">
        <f>IFERROR((SUMPRODUCT(--(date=$A23),--(service="PISP"),--(used="Y"),response)/SUMPRODUCT(--(date=$A23),--(service="PISP"),--(used="Y"),volume)),NA())</f>
        <v>#N/A</v>
      </c>
      <c r="E23" s="71" t="e">
        <f>IFERROR((SUMPRODUCT(--(date=$A23),--(service="PISP"),--(used="Y"),response)/SUMPRODUCT(--(date=$A23),--(service="PISP"),--(used="Y"),size)),NA())</f>
        <v>#N/A</v>
      </c>
      <c r="F23" s="71" t="e">
        <f>IFERROR((SUMPRODUCT(--(date=$A23),--(service="AISP"),--(used="Y"),response)/SUMPRODUCT(--(date=$A23),--(service="AISP"),--(used="Y"),volume)),NA())</f>
        <v>#N/A</v>
      </c>
      <c r="G23" s="71" t="e">
        <f>IFERROR((SUMPRODUCT(--(date=$A23),--(service="AISP"),--(used="Y"),response)/SUMPRODUCT(--(date=$A23),--(service="AISP"),--(used="Y"),size)),NA())</f>
        <v>#N/A</v>
      </c>
      <c r="H23" s="71" t="e">
        <f>IFERROR((SUMPRODUCT(--(date=$A23),--(service="CoF"),--(used="Y"),response)/SUMPRODUCT(--(date=$A23),--(service="CoF"),--(used="Y"),volume)),NA())</f>
        <v>#N/A</v>
      </c>
      <c r="I23" s="21" t="e">
        <f>IFERROR((SUMIF(date,A23,error)/SUMIF(date,A23,volume)),NA())</f>
        <v>#N/A</v>
      </c>
    </row>
    <row r="24" spans="1:9">
      <c r="A24" s="15">
        <f>A23+1</f>
        <v>45765</v>
      </c>
      <c r="B24" s="21">
        <f>IF(C24="",NA(),1-C24)</f>
        <v>1</v>
      </c>
      <c r="C24" s="21">
        <v>0</v>
      </c>
      <c r="D24" s="71" t="e">
        <f>IFERROR((SUMPRODUCT(--(date=$A24),--(service="PISP"),--(used="Y"),response)/SUMPRODUCT(--(date=$A24),--(service="PISP"),--(used="Y"),volume)),NA())</f>
        <v>#N/A</v>
      </c>
      <c r="E24" s="71" t="e">
        <f>IFERROR((SUMPRODUCT(--(date=$A24),--(service="PISP"),--(used="Y"),response)/SUMPRODUCT(--(date=$A24),--(service="PISP"),--(used="Y"),size)),NA())</f>
        <v>#N/A</v>
      </c>
      <c r="F24" s="71" t="e">
        <f>IFERROR((SUMPRODUCT(--(date=$A24),--(service="AISP"),--(used="Y"),response)/SUMPRODUCT(--(date=$A24),--(service="AISP"),--(used="Y"),volume)),NA())</f>
        <v>#N/A</v>
      </c>
      <c r="G24" s="71" t="e">
        <f>IFERROR((SUMPRODUCT(--(date=$A24),--(service="AISP"),--(used="Y"),response)/SUMPRODUCT(--(date=$A24),--(service="AISP"),--(used="Y"),size)),NA())</f>
        <v>#N/A</v>
      </c>
      <c r="H24" s="71" t="e">
        <f>IFERROR((SUMPRODUCT(--(date=$A24),--(service="CoF"),--(used="Y"),response)/SUMPRODUCT(--(date=$A24),--(service="CoF"),--(used="Y"),volume)),NA())</f>
        <v>#N/A</v>
      </c>
      <c r="I24" s="21" t="e">
        <f>IFERROR((SUMIF(date,A24,error)/SUMIF(date,A24,volume)),NA())</f>
        <v>#N/A</v>
      </c>
    </row>
    <row r="25" spans="1:9">
      <c r="A25" s="15">
        <f>A24+1</f>
        <v>45766</v>
      </c>
      <c r="B25" s="21">
        <f>IF(C25="",NA(),1-C25)</f>
        <v>1</v>
      </c>
      <c r="C25" s="21">
        <v>0</v>
      </c>
      <c r="D25" s="71" t="e">
        <f>IFERROR((SUMPRODUCT(--(date=$A25),--(service="PISP"),--(used="Y"),response)/SUMPRODUCT(--(date=$A25),--(service="PISP"),--(used="Y"),volume)),NA())</f>
        <v>#N/A</v>
      </c>
      <c r="E25" s="71" t="e">
        <f>IFERROR((SUMPRODUCT(--(date=$A25),--(service="PISP"),--(used="Y"),response)/SUMPRODUCT(--(date=$A25),--(service="PISP"),--(used="Y"),size)),NA())</f>
        <v>#N/A</v>
      </c>
      <c r="F25" s="71" t="e">
        <f>IFERROR((SUMPRODUCT(--(date=$A25),--(service="AISP"),--(used="Y"),response)/SUMPRODUCT(--(date=$A25),--(service="AISP"),--(used="Y"),volume)),NA())</f>
        <v>#N/A</v>
      </c>
      <c r="G25" s="71" t="e">
        <f>IFERROR((SUMPRODUCT(--(date=$A25),--(service="AISP"),--(used="Y"),response)/SUMPRODUCT(--(date=$A25),--(service="AISP"),--(used="Y"),size)),NA())</f>
        <v>#N/A</v>
      </c>
      <c r="H25" s="71" t="e">
        <f>IFERROR((SUMPRODUCT(--(date=$A25),--(service="CoF"),--(used="Y"),response)/SUMPRODUCT(--(date=$A25),--(service="CoF"),--(used="Y"),volume)),NA())</f>
        <v>#N/A</v>
      </c>
      <c r="I25" s="21" t="e">
        <f>IFERROR((SUMIF(date,A25,error)/SUMIF(date,A25,volume)),NA())</f>
        <v>#N/A</v>
      </c>
    </row>
    <row r="26" spans="1:9">
      <c r="A26" s="15">
        <f>A25+1</f>
        <v>45767</v>
      </c>
      <c r="B26" s="21">
        <f>IF(C26="",NA(),1-C26)</f>
        <v>1</v>
      </c>
      <c r="C26" s="21">
        <v>0</v>
      </c>
      <c r="D26" s="71" t="e">
        <f>IFERROR((SUMPRODUCT(--(date=$A26),--(service="PISP"),--(used="Y"),response)/SUMPRODUCT(--(date=$A26),--(service="PISP"),--(used="Y"),volume)),NA())</f>
        <v>#N/A</v>
      </c>
      <c r="E26" s="71" t="e">
        <f>IFERROR((SUMPRODUCT(--(date=$A26),--(service="PISP"),--(used="Y"),response)/SUMPRODUCT(--(date=$A26),--(service="PISP"),--(used="Y"),size)),NA())</f>
        <v>#N/A</v>
      </c>
      <c r="F26" s="71" t="e">
        <f>IFERROR((SUMPRODUCT(--(date=$A26),--(service="AISP"),--(used="Y"),response)/SUMPRODUCT(--(date=$A26),--(service="AISP"),--(used="Y"),volume)),NA())</f>
        <v>#N/A</v>
      </c>
      <c r="G26" s="71" t="e">
        <f>IFERROR((SUMPRODUCT(--(date=$A26),--(service="AISP"),--(used="Y"),response)/SUMPRODUCT(--(date=$A26),--(service="AISP"),--(used="Y"),size)),NA())</f>
        <v>#N/A</v>
      </c>
      <c r="H26" s="71" t="e">
        <f>IFERROR((SUMPRODUCT(--(date=$A26),--(service="CoF"),--(used="Y"),response)/SUMPRODUCT(--(date=$A26),--(service="CoF"),--(used="Y"),volume)),NA())</f>
        <v>#N/A</v>
      </c>
      <c r="I26" s="21" t="e">
        <f>IFERROR((SUMIF(date,A26,error)/SUMIF(date,A26,volume)),NA())</f>
        <v>#N/A</v>
      </c>
    </row>
    <row r="27" spans="1:9">
      <c r="A27" s="15">
        <f>A26+1</f>
        <v>45768</v>
      </c>
      <c r="B27" s="21">
        <f>IF(C27="",NA(),1-C27)</f>
        <v>1</v>
      </c>
      <c r="C27" s="21">
        <v>0</v>
      </c>
      <c r="D27" s="71" t="e">
        <f>IFERROR((SUMPRODUCT(--(date=$A27),--(service="PISP"),--(used="Y"),response)/SUMPRODUCT(--(date=$A27),--(service="PISP"),--(used="Y"),volume)),NA())</f>
        <v>#N/A</v>
      </c>
      <c r="E27" s="71" t="e">
        <f>IFERROR((SUMPRODUCT(--(date=$A27),--(service="PISP"),--(used="Y"),response)/SUMPRODUCT(--(date=$A27),--(service="PISP"),--(used="Y"),size)),NA())</f>
        <v>#N/A</v>
      </c>
      <c r="F27" s="71" t="e">
        <f>IFERROR((SUMPRODUCT(--(date=$A27),--(service="AISP"),--(used="Y"),response)/SUMPRODUCT(--(date=$A27),--(service="AISP"),--(used="Y"),volume)),NA())</f>
        <v>#N/A</v>
      </c>
      <c r="G27" s="71" t="e">
        <f>IFERROR((SUMPRODUCT(--(date=$A27),--(service="AISP"),--(used="Y"),response)/SUMPRODUCT(--(date=$A27),--(service="AISP"),--(used="Y"),size)),NA())</f>
        <v>#N/A</v>
      </c>
      <c r="H27" s="71" t="e">
        <f>IFERROR((SUMPRODUCT(--(date=$A27),--(service="CoF"),--(used="Y"),response)/SUMPRODUCT(--(date=$A27),--(service="CoF"),--(used="Y"),volume)),NA())</f>
        <v>#N/A</v>
      </c>
      <c r="I27" s="21" t="e">
        <f>IFERROR((SUMIF(date,A27,error)/SUMIF(date,A27,volume)),NA())</f>
        <v>#N/A</v>
      </c>
    </row>
    <row r="28" spans="1:9">
      <c r="A28" s="15">
        <f>A27+1</f>
        <v>45769</v>
      </c>
      <c r="B28" s="21">
        <f>IF(C28="",NA(),1-C28)</f>
        <v>1</v>
      </c>
      <c r="C28" s="21">
        <v>0</v>
      </c>
      <c r="D28" s="71" t="e">
        <f>IFERROR((SUMPRODUCT(--(date=$A28),--(service="PISP"),--(used="Y"),response)/SUMPRODUCT(--(date=$A28),--(service="PISP"),--(used="Y"),volume)),NA())</f>
        <v>#N/A</v>
      </c>
      <c r="E28" s="71" t="e">
        <f>IFERROR((SUMPRODUCT(--(date=$A28),--(service="PISP"),--(used="Y"),response)/SUMPRODUCT(--(date=$A28),--(service="PISP"),--(used="Y"),size)),NA())</f>
        <v>#N/A</v>
      </c>
      <c r="F28" s="71" t="e">
        <f>IFERROR((SUMPRODUCT(--(date=$A28),--(service="AISP"),--(used="Y"),response)/SUMPRODUCT(--(date=$A28),--(service="AISP"),--(used="Y"),volume)),NA())</f>
        <v>#N/A</v>
      </c>
      <c r="G28" s="71" t="e">
        <f>IFERROR((SUMPRODUCT(--(date=$A28),--(service="AISP"),--(used="Y"),response)/SUMPRODUCT(--(date=$A28),--(service="AISP"),--(used="Y"),size)),NA())</f>
        <v>#N/A</v>
      </c>
      <c r="H28" s="71" t="e">
        <f>IFERROR((SUMPRODUCT(--(date=$A28),--(service="CoF"),--(used="Y"),response)/SUMPRODUCT(--(date=$A28),--(service="CoF"),--(used="Y"),volume)),NA())</f>
        <v>#N/A</v>
      </c>
      <c r="I28" s="21" t="e">
        <f>IFERROR((SUMIF(date,A28,error)/SUMIF(date,A28,volume)),NA())</f>
        <v>#N/A</v>
      </c>
    </row>
    <row r="29" spans="1:9">
      <c r="A29" s="15">
        <f>A28+1</f>
        <v>45770</v>
      </c>
      <c r="B29" s="21">
        <f>IF(C29="",NA(),1-C29)</f>
        <v>1</v>
      </c>
      <c r="C29" s="21">
        <v>0</v>
      </c>
      <c r="D29" s="71" t="e">
        <f>IFERROR((SUMPRODUCT(--(date=$A29),--(service="PISP"),--(used="Y"),response)/SUMPRODUCT(--(date=$A29),--(service="PISP"),--(used="Y"),volume)),NA())</f>
        <v>#N/A</v>
      </c>
      <c r="E29" s="71" t="e">
        <f>IFERROR((SUMPRODUCT(--(date=$A29),--(service="PISP"),--(used="Y"),response)/SUMPRODUCT(--(date=$A29),--(service="PISP"),--(used="Y"),size)),NA())</f>
        <v>#N/A</v>
      </c>
      <c r="F29" s="71" t="e">
        <f>IFERROR((SUMPRODUCT(--(date=$A29),--(service="AISP"),--(used="Y"),response)/SUMPRODUCT(--(date=$A29),--(service="AISP"),--(used="Y"),volume)),NA())</f>
        <v>#N/A</v>
      </c>
      <c r="G29" s="71" t="e">
        <f>IFERROR((SUMPRODUCT(--(date=$A29),--(service="AISP"),--(used="Y"),response)/SUMPRODUCT(--(date=$A29),--(service="AISP"),--(used="Y"),size)),NA())</f>
        <v>#N/A</v>
      </c>
      <c r="H29" s="71" t="e">
        <f>IFERROR((SUMPRODUCT(--(date=$A29),--(service="CoF"),--(used="Y"),response)/SUMPRODUCT(--(date=$A29),--(service="CoF"),--(used="Y"),volume)),NA())</f>
        <v>#N/A</v>
      </c>
      <c r="I29" s="21" t="e">
        <f>IFERROR((SUMIF(date,A29,error)/SUMIF(date,A29,volume)),NA())</f>
        <v>#N/A</v>
      </c>
    </row>
    <row r="30" spans="1:9">
      <c r="A30" s="15">
        <f>A29+1</f>
        <v>45771</v>
      </c>
      <c r="B30" s="21">
        <f>IF(C30="",NA(),1-C30)</f>
        <v>1</v>
      </c>
      <c r="C30" s="21">
        <v>0</v>
      </c>
      <c r="D30" s="71" t="e">
        <f>IFERROR((SUMPRODUCT(--(date=$A30),--(service="PISP"),--(used="Y"),response)/SUMPRODUCT(--(date=$A30),--(service="PISP"),--(used="Y"),volume)),NA())</f>
        <v>#N/A</v>
      </c>
      <c r="E30" s="71" t="e">
        <f>IFERROR((SUMPRODUCT(--(date=$A30),--(service="PISP"),--(used="Y"),response)/SUMPRODUCT(--(date=$A30),--(service="PISP"),--(used="Y"),size)),NA())</f>
        <v>#N/A</v>
      </c>
      <c r="F30" s="71" t="e">
        <f>IFERROR((SUMPRODUCT(--(date=$A30),--(service="AISP"),--(used="Y"),response)/SUMPRODUCT(--(date=$A30),--(service="AISP"),--(used="Y"),volume)),NA())</f>
        <v>#N/A</v>
      </c>
      <c r="G30" s="71" t="e">
        <f>IFERROR((SUMPRODUCT(--(date=$A30),--(service="AISP"),--(used="Y"),response)/SUMPRODUCT(--(date=$A30),--(service="AISP"),--(used="Y"),size)),NA())</f>
        <v>#N/A</v>
      </c>
      <c r="H30" s="71" t="e">
        <f>IFERROR((SUMPRODUCT(--(date=$A30),--(service="CoF"),--(used="Y"),response)/SUMPRODUCT(--(date=$A30),--(service="CoF"),--(used="Y"),volume)),NA())</f>
        <v>#N/A</v>
      </c>
      <c r="I30" s="21" t="e">
        <f>IFERROR((SUMIF(date,A30,error)/SUMIF(date,A30,volume)),NA())</f>
        <v>#N/A</v>
      </c>
    </row>
    <row r="31" spans="1:9">
      <c r="A31" s="15">
        <f>A30+1</f>
        <v>45772</v>
      </c>
      <c r="B31" s="21">
        <f>IF(C31="",NA(),1-C31)</f>
        <v>1</v>
      </c>
      <c r="C31" s="21">
        <v>0</v>
      </c>
      <c r="D31" s="71" t="e">
        <f>IFERROR((SUMPRODUCT(--(date=$A31),--(service="PISP"),--(used="Y"),response)/SUMPRODUCT(--(date=$A31),--(service="PISP"),--(used="Y"),volume)),NA())</f>
        <v>#N/A</v>
      </c>
      <c r="E31" s="71" t="e">
        <f>IFERROR((SUMPRODUCT(--(date=$A31),--(service="PISP"),--(used="Y"),response)/SUMPRODUCT(--(date=$A31),--(service="PISP"),--(used="Y"),size)),NA())</f>
        <v>#N/A</v>
      </c>
      <c r="F31" s="71" t="e">
        <f>IFERROR((SUMPRODUCT(--(date=$A31),--(service="AISP"),--(used="Y"),response)/SUMPRODUCT(--(date=$A31),--(service="AISP"),--(used="Y"),volume)),NA())</f>
        <v>#N/A</v>
      </c>
      <c r="G31" s="71" t="e">
        <f>IFERROR((SUMPRODUCT(--(date=$A31),--(service="AISP"),--(used="Y"),response)/SUMPRODUCT(--(date=$A31),--(service="AISP"),--(used="Y"),size)),NA())</f>
        <v>#N/A</v>
      </c>
      <c r="H31" s="71" t="e">
        <f>IFERROR((SUMPRODUCT(--(date=$A31),--(service="CoF"),--(used="Y"),response)/SUMPRODUCT(--(date=$A31),--(service="CoF"),--(used="Y"),volume)),NA())</f>
        <v>#N/A</v>
      </c>
      <c r="I31" s="21" t="e">
        <f>IFERROR((SUMIF(date,A31,error)/SUMIF(date,A31,volume)),NA())</f>
        <v>#N/A</v>
      </c>
    </row>
    <row r="32" spans="1:9">
      <c r="A32" s="15">
        <f>A31+1</f>
        <v>45773</v>
      </c>
      <c r="B32" s="21">
        <f>IF(C32="",NA(),1-C32)</f>
        <v>1</v>
      </c>
      <c r="C32" s="21">
        <v>0</v>
      </c>
      <c r="D32" s="71" t="e">
        <f>IFERROR((SUMPRODUCT(--(date=$A32),--(service="PISP"),--(used="Y"),response)/SUMPRODUCT(--(date=$A32),--(service="PISP"),--(used="Y"),volume)),NA())</f>
        <v>#N/A</v>
      </c>
      <c r="E32" s="71" t="e">
        <f>IFERROR((SUMPRODUCT(--(date=$A32),--(service="PISP"),--(used="Y"),response)/SUMPRODUCT(--(date=$A32),--(service="PISP"),--(used="Y"),size)),NA())</f>
        <v>#N/A</v>
      </c>
      <c r="F32" s="71" t="e">
        <f>IFERROR((SUMPRODUCT(--(date=$A32),--(service="AISP"),--(used="Y"),response)/SUMPRODUCT(--(date=$A32),--(service="AISP"),--(used="Y"),volume)),NA())</f>
        <v>#N/A</v>
      </c>
      <c r="G32" s="71" t="e">
        <f>IFERROR((SUMPRODUCT(--(date=$A32),--(service="AISP"),--(used="Y"),response)/SUMPRODUCT(--(date=$A32),--(service="AISP"),--(used="Y"),size)),NA())</f>
        <v>#N/A</v>
      </c>
      <c r="H32" s="71" t="e">
        <f>IFERROR((SUMPRODUCT(--(date=$A32),--(service="CoF"),--(used="Y"),response)/SUMPRODUCT(--(date=$A32),--(service="CoF"),--(used="Y"),volume)),NA())</f>
        <v>#N/A</v>
      </c>
      <c r="I32" s="21" t="e">
        <f>IFERROR((SUMIF(date,A32,error)/SUMIF(date,A32,volume)),NA())</f>
        <v>#N/A</v>
      </c>
    </row>
    <row r="33" spans="1:9">
      <c r="A33" s="15">
        <f>A32+1</f>
        <v>45774</v>
      </c>
      <c r="B33" s="21">
        <f>IF(C33="",NA(),1-C33)</f>
        <v>1</v>
      </c>
      <c r="C33" s="21">
        <v>0</v>
      </c>
      <c r="D33" s="71" t="e">
        <f>IFERROR((SUMPRODUCT(--(date=$A33),--(service="PISP"),--(used="Y"),response)/SUMPRODUCT(--(date=$A33),--(service="PISP"),--(used="Y"),volume)),NA())</f>
        <v>#N/A</v>
      </c>
      <c r="E33" s="71" t="e">
        <f>IFERROR((SUMPRODUCT(--(date=$A33),--(service="PISP"),--(used="Y"),response)/SUMPRODUCT(--(date=$A33),--(service="PISP"),--(used="Y"),size)),NA())</f>
        <v>#N/A</v>
      </c>
      <c r="F33" s="71" t="e">
        <f>IFERROR((SUMPRODUCT(--(date=$A33),--(service="AISP"),--(used="Y"),response)/SUMPRODUCT(--(date=$A33),--(service="AISP"),--(used="Y"),volume)),NA())</f>
        <v>#N/A</v>
      </c>
      <c r="G33" s="71" t="e">
        <f>IFERROR((SUMPRODUCT(--(date=$A33),--(service="AISP"),--(used="Y"),response)/SUMPRODUCT(--(date=$A33),--(service="AISP"),--(used="Y"),size)),NA())</f>
        <v>#N/A</v>
      </c>
      <c r="H33" s="71" t="e">
        <f>IFERROR((SUMPRODUCT(--(date=$A33),--(service="CoF"),--(used="Y"),response)/SUMPRODUCT(--(date=$A33),--(service="CoF"),--(used="Y"),volume)),NA())</f>
        <v>#N/A</v>
      </c>
      <c r="I33" s="21" t="e">
        <f>IFERROR((SUMIF(date,A33,error)/SUMIF(date,A33,volume)),NA())</f>
        <v>#N/A</v>
      </c>
    </row>
    <row r="34" spans="1:9">
      <c r="A34" s="15">
        <f>A33+1</f>
        <v>45775</v>
      </c>
      <c r="B34" s="21">
        <f>IF(C34="",NA(),1-C34)</f>
        <v>1</v>
      </c>
      <c r="C34" s="21">
        <v>0</v>
      </c>
      <c r="D34" s="71" t="e">
        <f>IFERROR((SUMPRODUCT(--(date=$A34),--(service="PISP"),--(used="Y"),response)/SUMPRODUCT(--(date=$A34),--(service="PISP"),--(used="Y"),volume)),NA())</f>
        <v>#N/A</v>
      </c>
      <c r="E34" s="71" t="e">
        <f>IFERROR((SUMPRODUCT(--(date=$A34),--(service="PISP"),--(used="Y"),response)/SUMPRODUCT(--(date=$A34),--(service="PISP"),--(used="Y"),size)),NA())</f>
        <v>#N/A</v>
      </c>
      <c r="F34" s="71" t="e">
        <f>IFERROR((SUMPRODUCT(--(date=$A34),--(service="AISP"),--(used="Y"),response)/SUMPRODUCT(--(date=$A34),--(service="AISP"),--(used="Y"),volume)),NA())</f>
        <v>#N/A</v>
      </c>
      <c r="G34" s="71" t="e">
        <f>IFERROR((SUMPRODUCT(--(date=$A34),--(service="AISP"),--(used="Y"),response)/SUMPRODUCT(--(date=$A34),--(service="AISP"),--(used="Y"),size)),NA())</f>
        <v>#N/A</v>
      </c>
      <c r="H34" s="71" t="e">
        <f>IFERROR((SUMPRODUCT(--(date=$A34),--(service="CoF"),--(used="Y"),response)/SUMPRODUCT(--(date=$A34),--(service="CoF"),--(used="Y"),volume)),NA())</f>
        <v>#N/A</v>
      </c>
      <c r="I34" s="21" t="e">
        <f>IFERROR((SUMIF(date,A34,error)/SUMIF(date,A34,volume)),NA())</f>
        <v>#N/A</v>
      </c>
    </row>
    <row r="35" spans="1:9">
      <c r="A35" s="15">
        <f>A34+1</f>
        <v>45776</v>
      </c>
      <c r="B35" s="21">
        <f>IF(C35="",NA(),1-C35)</f>
        <v>1</v>
      </c>
      <c r="C35" s="21">
        <v>0</v>
      </c>
      <c r="D35" s="71" t="e">
        <f>IFERROR((SUMPRODUCT(--(date=$A35),--(service="PISP"),--(used="Y"),response)/SUMPRODUCT(--(date=$A35),--(service="PISP"),--(used="Y"),volume)),NA())</f>
        <v>#N/A</v>
      </c>
      <c r="E35" s="71" t="e">
        <f>IFERROR((SUMPRODUCT(--(date=$A35),--(service="PISP"),--(used="Y"),response)/SUMPRODUCT(--(date=$A35),--(service="PISP"),--(used="Y"),size)),NA())</f>
        <v>#N/A</v>
      </c>
      <c r="F35" s="71" t="e">
        <f>IFERROR((SUMPRODUCT(--(date=$A35),--(service="AISP"),--(used="Y"),response)/SUMPRODUCT(--(date=$A35),--(service="AISP"),--(used="Y"),volume)),NA())</f>
        <v>#N/A</v>
      </c>
      <c r="G35" s="71" t="e">
        <f>IFERROR((SUMPRODUCT(--(date=$A35),--(service="AISP"),--(used="Y"),response)/SUMPRODUCT(--(date=$A35),--(service="AISP"),--(used="Y"),size)),NA())</f>
        <v>#N/A</v>
      </c>
      <c r="H35" s="71" t="e">
        <f>IFERROR((SUMPRODUCT(--(date=$A35),--(service="CoF"),--(used="Y"),response)/SUMPRODUCT(--(date=$A35),--(service="CoF"),--(used="Y"),volume)),NA())</f>
        <v>#N/A</v>
      </c>
      <c r="I35" s="21" t="e">
        <f>IFERROR((SUMIF(date,A35,error)/SUMIF(date,A35,volume)),NA())</f>
        <v>#N/A</v>
      </c>
    </row>
    <row r="36" spans="1:9">
      <c r="A36" s="15">
        <f>A35+1</f>
        <v>45777</v>
      </c>
      <c r="B36" s="21">
        <f>IF(C36="",NA(),1-C36)</f>
        <v>1</v>
      </c>
      <c r="C36" s="21">
        <v>0</v>
      </c>
      <c r="D36" s="71" t="e">
        <f>IFERROR((SUMPRODUCT(--(date=$A36),--(service="PISP"),--(used="Y"),response)/SUMPRODUCT(--(date=$A36),--(service="PISP"),--(used="Y"),volume)),NA())</f>
        <v>#N/A</v>
      </c>
      <c r="E36" s="71" t="e">
        <f>IFERROR((SUMPRODUCT(--(date=$A36),--(service="PISP"),--(used="Y"),response)/SUMPRODUCT(--(date=$A36),--(service="PISP"),--(used="Y"),size)),NA())</f>
        <v>#N/A</v>
      </c>
      <c r="F36" s="71" t="e">
        <f>IFERROR((SUMPRODUCT(--(date=$A36),--(service="AISP"),--(used="Y"),response)/SUMPRODUCT(--(date=$A36),--(service="AISP"),--(used="Y"),volume)),NA())</f>
        <v>#N/A</v>
      </c>
      <c r="G36" s="71" t="e">
        <f>IFERROR((SUMPRODUCT(--(date=$A36),--(service="AISP"),--(used="Y"),response)/SUMPRODUCT(--(date=$A36),--(service="AISP"),--(used="Y"),size)),NA())</f>
        <v>#N/A</v>
      </c>
      <c r="H36" s="71" t="e">
        <f>IFERROR((SUMPRODUCT(--(date=$A36),--(service="CoF"),--(used="Y"),response)/SUMPRODUCT(--(date=$A36),--(service="CoF"),--(used="Y"),volume)),NA())</f>
        <v>#N/A</v>
      </c>
      <c r="I36" s="21" t="e">
        <f>IFERROR((SUMIF(date,A36,error)/SUMIF(date,A36,volume)),NA())</f>
        <v>#N/A</v>
      </c>
    </row>
    <row r="37" spans="1:9">
      <c r="A37" s="15">
        <f>A36+1</f>
        <v>45778</v>
      </c>
      <c r="B37" s="21">
        <f>IF(C37="",NA(),1-C37)</f>
        <v>1</v>
      </c>
      <c r="C37" s="21">
        <v>0</v>
      </c>
      <c r="D37" s="71" t="e">
        <f>IFERROR((SUMPRODUCT(--(date=$A37),--(service="PISP"),--(used="Y"),response)/SUMPRODUCT(--(date=$A37),--(service="PISP"),--(used="Y"),volume)),NA())</f>
        <v>#N/A</v>
      </c>
      <c r="E37" s="71" t="e">
        <f>IFERROR((SUMPRODUCT(--(date=$A37),--(service="PISP"),--(used="Y"),response)/SUMPRODUCT(--(date=$A37),--(service="PISP"),--(used="Y"),size)),NA())</f>
        <v>#N/A</v>
      </c>
      <c r="F37" s="71" t="e">
        <f>IFERROR((SUMPRODUCT(--(date=$A37),--(service="AISP"),--(used="Y"),response)/SUMPRODUCT(--(date=$A37),--(service="AISP"),--(used="Y"),volume)),NA())</f>
        <v>#N/A</v>
      </c>
      <c r="G37" s="71" t="e">
        <f>IFERROR((SUMPRODUCT(--(date=$A37),--(service="AISP"),--(used="Y"),response)/SUMPRODUCT(--(date=$A37),--(service="AISP"),--(used="Y"),size)),NA())</f>
        <v>#N/A</v>
      </c>
      <c r="H37" s="71" t="e">
        <f>IFERROR((SUMPRODUCT(--(date=$A37),--(service="CoF"),--(used="Y"),response)/SUMPRODUCT(--(date=$A37),--(service="CoF"),--(used="Y"),volume)),NA())</f>
        <v>#N/A</v>
      </c>
      <c r="I37" s="21" t="e">
        <f>IFERROR((SUMIF(date,A37,error)/SUMIF(date,A37,volume)),NA())</f>
        <v>#N/A</v>
      </c>
    </row>
    <row r="38" spans="1:9">
      <c r="A38" s="15">
        <f>A37+1</f>
        <v>45779</v>
      </c>
      <c r="B38" s="21">
        <f>IF(C38="",NA(),1-C38)</f>
        <v>1</v>
      </c>
      <c r="C38" s="21">
        <v>0</v>
      </c>
      <c r="D38" s="71" t="e">
        <f>IFERROR((SUMPRODUCT(--(date=$A38),--(service="PISP"),--(used="Y"),response)/SUMPRODUCT(--(date=$A38),--(service="PISP"),--(used="Y"),volume)),NA())</f>
        <v>#N/A</v>
      </c>
      <c r="E38" s="71" t="e">
        <f>IFERROR((SUMPRODUCT(--(date=$A38),--(service="PISP"),--(used="Y"),response)/SUMPRODUCT(--(date=$A38),--(service="PISP"),--(used="Y"),size)),NA())</f>
        <v>#N/A</v>
      </c>
      <c r="F38" s="71" t="e">
        <f>IFERROR((SUMPRODUCT(--(date=$A38),--(service="AISP"),--(used="Y"),response)/SUMPRODUCT(--(date=$A38),--(service="AISP"),--(used="Y"),volume)),NA())</f>
        <v>#N/A</v>
      </c>
      <c r="G38" s="71" t="e">
        <f>IFERROR((SUMPRODUCT(--(date=$A38),--(service="AISP"),--(used="Y"),response)/SUMPRODUCT(--(date=$A38),--(service="AISP"),--(used="Y"),size)),NA())</f>
        <v>#N/A</v>
      </c>
      <c r="H38" s="71" t="e">
        <f>IFERROR((SUMPRODUCT(--(date=$A38),--(service="CoF"),--(used="Y"),response)/SUMPRODUCT(--(date=$A38),--(service="CoF"),--(used="Y"),volume)),NA())</f>
        <v>#N/A</v>
      </c>
      <c r="I38" s="21" t="e">
        <f>IFERROR((SUMIF(date,A38,error)/SUMIF(date,A38,volume)),NA())</f>
        <v>#N/A</v>
      </c>
    </row>
    <row r="39" spans="1:9">
      <c r="A39" s="15">
        <f>A38+1</f>
        <v>45780</v>
      </c>
      <c r="B39" s="21">
        <f>IF(C39="",NA(),1-C39)</f>
        <v>1</v>
      </c>
      <c r="C39" s="21">
        <v>0</v>
      </c>
      <c r="D39" s="71" t="e">
        <f>IFERROR((SUMPRODUCT(--(date=$A39),--(service="PISP"),--(used="Y"),response)/SUMPRODUCT(--(date=$A39),--(service="PISP"),--(used="Y"),volume)),NA())</f>
        <v>#N/A</v>
      </c>
      <c r="E39" s="71" t="e">
        <f>IFERROR((SUMPRODUCT(--(date=$A39),--(service="PISP"),--(used="Y"),response)/SUMPRODUCT(--(date=$A39),--(service="PISP"),--(used="Y"),size)),NA())</f>
        <v>#N/A</v>
      </c>
      <c r="F39" s="71" t="e">
        <f>IFERROR((SUMPRODUCT(--(date=$A39),--(service="AISP"),--(used="Y"),response)/SUMPRODUCT(--(date=$A39),--(service="AISP"),--(used="Y"),volume)),NA())</f>
        <v>#N/A</v>
      </c>
      <c r="G39" s="71" t="e">
        <f>IFERROR((SUMPRODUCT(--(date=$A39),--(service="AISP"),--(used="Y"),response)/SUMPRODUCT(--(date=$A39),--(service="AISP"),--(used="Y"),size)),NA())</f>
        <v>#N/A</v>
      </c>
      <c r="H39" s="71" t="e">
        <f>IFERROR((SUMPRODUCT(--(date=$A39),--(service="CoF"),--(used="Y"),response)/SUMPRODUCT(--(date=$A39),--(service="CoF"),--(used="Y"),volume)),NA())</f>
        <v>#N/A</v>
      </c>
      <c r="I39" s="21" t="e">
        <f>IFERROR((SUMIF(date,A39,error)/SUMIF(date,A39,volume)),NA())</f>
        <v>#N/A</v>
      </c>
    </row>
    <row r="40" spans="1:9">
      <c r="A40" s="15">
        <f>A39+1</f>
        <v>45781</v>
      </c>
      <c r="B40" s="21">
        <f>IF(C40="",NA(),1-C40)</f>
        <v>1</v>
      </c>
      <c r="C40" s="21">
        <v>0</v>
      </c>
      <c r="D40" s="71" t="e">
        <f t="shared" ref="D40:D70" si="19">IFERROR((SUMPRODUCT(--(date=$A40),--(service="PISP"),--(used="Y"),response)/SUMPRODUCT(--(date=$A40),--(service="PISP"),--(used="Y"),volume)),NA())</f>
        <v>#N/A</v>
      </c>
      <c r="E40" s="71" t="e">
        <f t="shared" ref="E40:E70" si="20">IFERROR((SUMPRODUCT(--(date=$A40),--(service="PISP"),--(used="Y"),response)/SUMPRODUCT(--(date=$A40),--(service="PISP"),--(used="Y"),size)),NA())</f>
        <v>#N/A</v>
      </c>
      <c r="F40" s="71" t="e">
        <f t="shared" ref="F40:F70" si="21">IFERROR((SUMPRODUCT(--(date=$A40),--(service="AISP"),--(used="Y"),response)/SUMPRODUCT(--(date=$A40),--(service="AISP"),--(used="Y"),volume)),NA())</f>
        <v>#N/A</v>
      </c>
      <c r="G40" s="71" t="e">
        <f t="shared" ref="G40:G70" si="22">IFERROR((SUMPRODUCT(--(date=$A40),--(service="AISP"),--(used="Y"),response)/SUMPRODUCT(--(date=$A40),--(service="AISP"),--(used="Y"),size)),NA())</f>
        <v>#N/A</v>
      </c>
      <c r="H40" s="71" t="e">
        <f t="shared" ref="H40:H70" si="23">IFERROR((SUMPRODUCT(--(date=$A40),--(service="CoF"),--(used="Y"),response)/SUMPRODUCT(--(date=$A40),--(service="CoF"),--(used="Y"),volume)),NA())</f>
        <v>#N/A</v>
      </c>
      <c r="I40" s="21" t="e">
        <f>IFERROR((SUMIF(date,A40,error)/SUMIF(date,A40,volume)),NA())</f>
        <v>#N/A</v>
      </c>
    </row>
    <row r="41" spans="1:9">
      <c r="A41" s="15">
        <f>A40+1</f>
        <v>45782</v>
      </c>
      <c r="B41" s="21">
        <f t="shared" ref="B41:B72" si="24">IF(C41="",NA(),1-C41)</f>
        <v>1</v>
      </c>
      <c r="C41" s="21">
        <v>0</v>
      </c>
      <c r="D41" s="71" t="e">
        <f>IFERROR((SUMPRODUCT(--(date=$A41),--(service="PISP"),--(used="Y"),response)/SUMPRODUCT(--(date=$A41),--(service="PISP"),--(used="Y"),volume)),NA())</f>
        <v>#N/A</v>
      </c>
      <c r="E41" s="71" t="e">
        <f>IFERROR((SUMPRODUCT(--(date=$A41),--(service="PISP"),--(used="Y"),response)/SUMPRODUCT(--(date=$A41),--(service="PISP"),--(used="Y"),size)),NA())</f>
        <v>#N/A</v>
      </c>
      <c r="F41" s="71" t="e">
        <f>IFERROR((SUMPRODUCT(--(date=$A41),--(service="AISP"),--(used="Y"),response)/SUMPRODUCT(--(date=$A41),--(service="AISP"),--(used="Y"),volume)),NA())</f>
        <v>#N/A</v>
      </c>
      <c r="G41" s="71" t="e">
        <f>IFERROR((SUMPRODUCT(--(date=$A41),--(service="AISP"),--(used="Y"),response)/SUMPRODUCT(--(date=$A41),--(service="AISP"),--(used="Y"),size)),NA())</f>
        <v>#N/A</v>
      </c>
      <c r="H41" s="71" t="e">
        <f>IFERROR((SUMPRODUCT(--(date=$A41),--(service="CoF"),--(used="Y"),response)/SUMPRODUCT(--(date=$A41),--(service="CoF"),--(used="Y"),volume)),NA())</f>
        <v>#N/A</v>
      </c>
      <c r="I41" s="21" t="e">
        <f t="shared" ref="I41:I71" si="25">IFERROR((SUMIF(date,A41,error)/SUMIF(date,A41,volume)),NA())</f>
        <v>#N/A</v>
      </c>
    </row>
    <row r="42" spans="1:9">
      <c r="A42" s="15">
        <f>A41+1</f>
        <v>45783</v>
      </c>
      <c r="B42" s="21">
        <f>IF(C42="",NA(),1-C42)</f>
        <v>1</v>
      </c>
      <c r="C42" s="21">
        <v>0</v>
      </c>
      <c r="D42" s="71" t="e">
        <f>IFERROR((SUMPRODUCT(--(date=$A42),--(service="PISP"),--(used="Y"),response)/SUMPRODUCT(--(date=$A42),--(service="PISP"),--(used="Y"),volume)),NA())</f>
        <v>#N/A</v>
      </c>
      <c r="E42" s="71" t="e">
        <f>IFERROR((SUMPRODUCT(--(date=$A42),--(service="PISP"),--(used="Y"),response)/SUMPRODUCT(--(date=$A42),--(service="PISP"),--(used="Y"),size)),NA())</f>
        <v>#N/A</v>
      </c>
      <c r="F42" s="71" t="e">
        <f>IFERROR((SUMPRODUCT(--(date=$A42),--(service="AISP"),--(used="Y"),response)/SUMPRODUCT(--(date=$A42),--(service="AISP"),--(used="Y"),volume)),NA())</f>
        <v>#N/A</v>
      </c>
      <c r="G42" s="71" t="e">
        <f>IFERROR((SUMPRODUCT(--(date=$A42),--(service="AISP"),--(used="Y"),response)/SUMPRODUCT(--(date=$A42),--(service="AISP"),--(used="Y"),size)),NA())</f>
        <v>#N/A</v>
      </c>
      <c r="H42" s="71" t="e">
        <f>IFERROR((SUMPRODUCT(--(date=$A42),--(service="CoF"),--(used="Y"),response)/SUMPRODUCT(--(date=$A42),--(service="CoF"),--(used="Y"),volume)),NA())</f>
        <v>#N/A</v>
      </c>
      <c r="I42" s="21" t="e">
        <f>IFERROR((SUMIF(date,A42,error)/SUMIF(date,A42,volume)),NA())</f>
        <v>#N/A</v>
      </c>
    </row>
    <row r="43" spans="1:9">
      <c r="A43" s="15">
        <f>A42+1</f>
        <v>45784</v>
      </c>
      <c r="B43" s="21">
        <f>IF(C43="",NA(),1-C43)</f>
        <v>1</v>
      </c>
      <c r="C43" s="21">
        <v>0</v>
      </c>
      <c r="D43" s="71" t="e">
        <f>IFERROR((SUMPRODUCT(--(date=$A43),--(service="PISP"),--(used="Y"),response)/SUMPRODUCT(--(date=$A43),--(service="PISP"),--(used="Y"),volume)),NA())</f>
        <v>#N/A</v>
      </c>
      <c r="E43" s="71" t="e">
        <f>IFERROR((SUMPRODUCT(--(date=$A43),--(service="PISP"),--(used="Y"),response)/SUMPRODUCT(--(date=$A43),--(service="PISP"),--(used="Y"),size)),NA())</f>
        <v>#N/A</v>
      </c>
      <c r="F43" s="71" t="e">
        <f>IFERROR((SUMPRODUCT(--(date=$A43),--(service="AISP"),--(used="Y"),response)/SUMPRODUCT(--(date=$A43),--(service="AISP"),--(used="Y"),volume)),NA())</f>
        <v>#N/A</v>
      </c>
      <c r="G43" s="71" t="e">
        <f>IFERROR((SUMPRODUCT(--(date=$A43),--(service="AISP"),--(used="Y"),response)/SUMPRODUCT(--(date=$A43),--(service="AISP"),--(used="Y"),size)),NA())</f>
        <v>#N/A</v>
      </c>
      <c r="H43" s="71" t="e">
        <f>IFERROR((SUMPRODUCT(--(date=$A43),--(service="CoF"),--(used="Y"),response)/SUMPRODUCT(--(date=$A43),--(service="CoF"),--(used="Y"),volume)),NA())</f>
        <v>#N/A</v>
      </c>
      <c r="I43" s="21" t="e">
        <f>IFERROR((SUMIF(date,A43,error)/SUMIF(date,A43,volume)),NA())</f>
        <v>#N/A</v>
      </c>
    </row>
    <row r="44" spans="1:9">
      <c r="A44" s="15">
        <f>A43+1</f>
        <v>45785</v>
      </c>
      <c r="B44" s="21">
        <f>IF(C44="",NA(),1-C44)</f>
        <v>1</v>
      </c>
      <c r="C44" s="21">
        <v>0</v>
      </c>
      <c r="D44" s="71" t="e">
        <f>IFERROR((SUMPRODUCT(--(date=$A44),--(service="PISP"),--(used="Y"),response)/SUMPRODUCT(--(date=$A44),--(service="PISP"),--(used="Y"),volume)),NA())</f>
        <v>#N/A</v>
      </c>
      <c r="E44" s="71" t="e">
        <f>IFERROR((SUMPRODUCT(--(date=$A44),--(service="PISP"),--(used="Y"),response)/SUMPRODUCT(--(date=$A44),--(service="PISP"),--(used="Y"),size)),NA())</f>
        <v>#N/A</v>
      </c>
      <c r="F44" s="71" t="e">
        <f>IFERROR((SUMPRODUCT(--(date=$A44),--(service="AISP"),--(used="Y"),response)/SUMPRODUCT(--(date=$A44),--(service="AISP"),--(used="Y"),volume)),NA())</f>
        <v>#N/A</v>
      </c>
      <c r="G44" s="71" t="e">
        <f>IFERROR((SUMPRODUCT(--(date=$A44),--(service="AISP"),--(used="Y"),response)/SUMPRODUCT(--(date=$A44),--(service="AISP"),--(used="Y"),size)),NA())</f>
        <v>#N/A</v>
      </c>
      <c r="H44" s="71" t="e">
        <f>IFERROR((SUMPRODUCT(--(date=$A44),--(service="CoF"),--(used="Y"),response)/SUMPRODUCT(--(date=$A44),--(service="CoF"),--(used="Y"),volume)),NA())</f>
        <v>#N/A</v>
      </c>
      <c r="I44" s="21" t="e">
        <f>IFERROR((SUMIF(date,A44,error)/SUMIF(date,A44,volume)),NA())</f>
        <v>#N/A</v>
      </c>
    </row>
    <row r="45" spans="1:9">
      <c r="A45" s="15">
        <f>A44+1</f>
        <v>45786</v>
      </c>
      <c r="B45" s="21">
        <f>IF(C45="",NA(),1-C45)</f>
        <v>1</v>
      </c>
      <c r="C45" s="21">
        <v>0</v>
      </c>
      <c r="D45" s="71" t="e">
        <f>IFERROR((SUMPRODUCT(--(date=$A45),--(service="PISP"),--(used="Y"),response)/SUMPRODUCT(--(date=$A45),--(service="PISP"),--(used="Y"),volume)),NA())</f>
        <v>#N/A</v>
      </c>
      <c r="E45" s="71" t="e">
        <f>IFERROR((SUMPRODUCT(--(date=$A45),--(service="PISP"),--(used="Y"),response)/SUMPRODUCT(--(date=$A45),--(service="PISP"),--(used="Y"),size)),NA())</f>
        <v>#N/A</v>
      </c>
      <c r="F45" s="71" t="e">
        <f>IFERROR((SUMPRODUCT(--(date=$A45),--(service="AISP"),--(used="Y"),response)/SUMPRODUCT(--(date=$A45),--(service="AISP"),--(used="Y"),volume)),NA())</f>
        <v>#N/A</v>
      </c>
      <c r="G45" s="71" t="e">
        <f>IFERROR((SUMPRODUCT(--(date=$A45),--(service="AISP"),--(used="Y"),response)/SUMPRODUCT(--(date=$A45),--(service="AISP"),--(used="Y"),size)),NA())</f>
        <v>#N/A</v>
      </c>
      <c r="H45" s="71" t="e">
        <f>IFERROR((SUMPRODUCT(--(date=$A45),--(service="CoF"),--(used="Y"),response)/SUMPRODUCT(--(date=$A45),--(service="CoF"),--(used="Y"),volume)),NA())</f>
        <v>#N/A</v>
      </c>
      <c r="I45" s="21" t="e">
        <f>IFERROR((SUMIF(date,A45,error)/SUMIF(date,A45,volume)),NA())</f>
        <v>#N/A</v>
      </c>
    </row>
    <row r="46" spans="1:9">
      <c r="A46" s="15">
        <f>A45+1</f>
        <v>45787</v>
      </c>
      <c r="B46" s="21">
        <f>IF(C46="",NA(),1-C46)</f>
        <v>1</v>
      </c>
      <c r="C46" s="21">
        <v>0</v>
      </c>
      <c r="D46" s="71" t="e">
        <f>IFERROR((SUMPRODUCT(--(date=$A46),--(service="PISP"),--(used="Y"),response)/SUMPRODUCT(--(date=$A46),--(service="PISP"),--(used="Y"),volume)),NA())</f>
        <v>#N/A</v>
      </c>
      <c r="E46" s="71" t="e">
        <f>IFERROR((SUMPRODUCT(--(date=$A46),--(service="PISP"),--(used="Y"),response)/SUMPRODUCT(--(date=$A46),--(service="PISP"),--(used="Y"),size)),NA())</f>
        <v>#N/A</v>
      </c>
      <c r="F46" s="71" t="e">
        <f>IFERROR((SUMPRODUCT(--(date=$A46),--(service="AISP"),--(used="Y"),response)/SUMPRODUCT(--(date=$A46),--(service="AISP"),--(used="Y"),volume)),NA())</f>
        <v>#N/A</v>
      </c>
      <c r="G46" s="71" t="e">
        <f>IFERROR((SUMPRODUCT(--(date=$A46),--(service="AISP"),--(used="Y"),response)/SUMPRODUCT(--(date=$A46),--(service="AISP"),--(used="Y"),size)),NA())</f>
        <v>#N/A</v>
      </c>
      <c r="H46" s="71" t="e">
        <f>IFERROR((SUMPRODUCT(--(date=$A46),--(service="CoF"),--(used="Y"),response)/SUMPRODUCT(--(date=$A46),--(service="CoF"),--(used="Y"),volume)),NA())</f>
        <v>#N/A</v>
      </c>
      <c r="I46" s="21" t="e">
        <f>IFERROR((SUMIF(date,A46,error)/SUMIF(date,A46,volume)),NA())</f>
        <v>#N/A</v>
      </c>
    </row>
    <row r="47" spans="1:9">
      <c r="A47" s="15">
        <f>A46+1</f>
        <v>45788</v>
      </c>
      <c r="B47" s="21">
        <f>IF(C47="",NA(),1-C47)</f>
        <v>1</v>
      </c>
      <c r="C47" s="21">
        <v>0</v>
      </c>
      <c r="D47" s="71" t="e">
        <f>IFERROR((SUMPRODUCT(--(date=$A47),--(service="PISP"),--(used="Y"),response)/SUMPRODUCT(--(date=$A47),--(service="PISP"),--(used="Y"),volume)),NA())</f>
        <v>#N/A</v>
      </c>
      <c r="E47" s="71" t="e">
        <f>IFERROR((SUMPRODUCT(--(date=$A47),--(service="PISP"),--(used="Y"),response)/SUMPRODUCT(--(date=$A47),--(service="PISP"),--(used="Y"),size)),NA())</f>
        <v>#N/A</v>
      </c>
      <c r="F47" s="71" t="e">
        <f>IFERROR((SUMPRODUCT(--(date=$A47),--(service="AISP"),--(used="Y"),response)/SUMPRODUCT(--(date=$A47),--(service="AISP"),--(used="Y"),volume)),NA())</f>
        <v>#N/A</v>
      </c>
      <c r="G47" s="71" t="e">
        <f>IFERROR((SUMPRODUCT(--(date=$A47),--(service="AISP"),--(used="Y"),response)/SUMPRODUCT(--(date=$A47),--(service="AISP"),--(used="Y"),size)),NA())</f>
        <v>#N/A</v>
      </c>
      <c r="H47" s="71" t="e">
        <f>IFERROR((SUMPRODUCT(--(date=$A47),--(service="CoF"),--(used="Y"),response)/SUMPRODUCT(--(date=$A47),--(service="CoF"),--(used="Y"),volume)),NA())</f>
        <v>#N/A</v>
      </c>
      <c r="I47" s="21" t="e">
        <f>IFERROR((SUMIF(date,A47,error)/SUMIF(date,A47,volume)),NA())</f>
        <v>#N/A</v>
      </c>
    </row>
    <row r="48" spans="1:9">
      <c r="A48" s="15">
        <f>A47+1</f>
        <v>45789</v>
      </c>
      <c r="B48" s="21">
        <f>IF(C48="",NA(),1-C48)</f>
        <v>1</v>
      </c>
      <c r="C48" s="21">
        <v>0</v>
      </c>
      <c r="D48" s="71" t="e">
        <f>IFERROR((SUMPRODUCT(--(date=$A48),--(service="PISP"),--(used="Y"),response)/SUMPRODUCT(--(date=$A48),--(service="PISP"),--(used="Y"),volume)),NA())</f>
        <v>#N/A</v>
      </c>
      <c r="E48" s="71" t="e">
        <f>IFERROR((SUMPRODUCT(--(date=$A48),--(service="PISP"),--(used="Y"),response)/SUMPRODUCT(--(date=$A48),--(service="PISP"),--(used="Y"),size)),NA())</f>
        <v>#N/A</v>
      </c>
      <c r="F48" s="71" t="e">
        <f>IFERROR((SUMPRODUCT(--(date=$A48),--(service="AISP"),--(used="Y"),response)/SUMPRODUCT(--(date=$A48),--(service="AISP"),--(used="Y"),volume)),NA())</f>
        <v>#N/A</v>
      </c>
      <c r="G48" s="71" t="e">
        <f>IFERROR((SUMPRODUCT(--(date=$A48),--(service="AISP"),--(used="Y"),response)/SUMPRODUCT(--(date=$A48),--(service="AISP"),--(used="Y"),size)),NA())</f>
        <v>#N/A</v>
      </c>
      <c r="H48" s="71" t="e">
        <f>IFERROR((SUMPRODUCT(--(date=$A48),--(service="CoF"),--(used="Y"),response)/SUMPRODUCT(--(date=$A48),--(service="CoF"),--(used="Y"),volume)),NA())</f>
        <v>#N/A</v>
      </c>
      <c r="I48" s="21" t="e">
        <f>IFERROR((SUMIF(date,A48,error)/SUMIF(date,A48,volume)),NA())</f>
        <v>#N/A</v>
      </c>
    </row>
    <row r="49" spans="1:9">
      <c r="A49" s="15">
        <f>A48+1</f>
        <v>45790</v>
      </c>
      <c r="B49" s="21">
        <f>IF(C49="",NA(),1-C49)</f>
        <v>1</v>
      </c>
      <c r="C49" s="21">
        <v>0</v>
      </c>
      <c r="D49" s="71" t="e">
        <f>IFERROR((SUMPRODUCT(--(date=$A49),--(service="PISP"),--(used="Y"),response)/SUMPRODUCT(--(date=$A49),--(service="PISP"),--(used="Y"),volume)),NA())</f>
        <v>#N/A</v>
      </c>
      <c r="E49" s="71" t="e">
        <f>IFERROR((SUMPRODUCT(--(date=$A49),--(service="PISP"),--(used="Y"),response)/SUMPRODUCT(--(date=$A49),--(service="PISP"),--(used="Y"),size)),NA())</f>
        <v>#N/A</v>
      </c>
      <c r="F49" s="71" t="e">
        <f>IFERROR((SUMPRODUCT(--(date=$A49),--(service="AISP"),--(used="Y"),response)/SUMPRODUCT(--(date=$A49),--(service="AISP"),--(used="Y"),volume)),NA())</f>
        <v>#N/A</v>
      </c>
      <c r="G49" s="71" t="e">
        <f>IFERROR((SUMPRODUCT(--(date=$A49),--(service="AISP"),--(used="Y"),response)/SUMPRODUCT(--(date=$A49),--(service="AISP"),--(used="Y"),size)),NA())</f>
        <v>#N/A</v>
      </c>
      <c r="H49" s="71" t="e">
        <f>IFERROR((SUMPRODUCT(--(date=$A49),--(service="CoF"),--(used="Y"),response)/SUMPRODUCT(--(date=$A49),--(service="CoF"),--(used="Y"),volume)),NA())</f>
        <v>#N/A</v>
      </c>
      <c r="I49" s="21" t="e">
        <f>IFERROR((SUMIF(date,A49,error)/SUMIF(date,A49,volume)),NA())</f>
        <v>#N/A</v>
      </c>
    </row>
    <row r="50" spans="1:9">
      <c r="A50" s="15">
        <f>A49+1</f>
        <v>45791</v>
      </c>
      <c r="B50" s="21">
        <f>IF(C50="",NA(),1-C50)</f>
        <v>1</v>
      </c>
      <c r="C50" s="21">
        <v>0</v>
      </c>
      <c r="D50" s="71" t="e">
        <f>IFERROR((SUMPRODUCT(--(date=$A50),--(service="PISP"),--(used="Y"),response)/SUMPRODUCT(--(date=$A50),--(service="PISP"),--(used="Y"),volume)),NA())</f>
        <v>#N/A</v>
      </c>
      <c r="E50" s="71" t="e">
        <f>IFERROR((SUMPRODUCT(--(date=$A50),--(service="PISP"),--(used="Y"),response)/SUMPRODUCT(--(date=$A50),--(service="PISP"),--(used="Y"),size)),NA())</f>
        <v>#N/A</v>
      </c>
      <c r="F50" s="71" t="e">
        <f>IFERROR((SUMPRODUCT(--(date=$A50),--(service="AISP"),--(used="Y"),response)/SUMPRODUCT(--(date=$A50),--(service="AISP"),--(used="Y"),volume)),NA())</f>
        <v>#N/A</v>
      </c>
      <c r="G50" s="71" t="e">
        <f>IFERROR((SUMPRODUCT(--(date=$A50),--(service="AISP"),--(used="Y"),response)/SUMPRODUCT(--(date=$A50),--(service="AISP"),--(used="Y"),size)),NA())</f>
        <v>#N/A</v>
      </c>
      <c r="H50" s="71" t="e">
        <f>IFERROR((SUMPRODUCT(--(date=$A50),--(service="CoF"),--(used="Y"),response)/SUMPRODUCT(--(date=$A50),--(service="CoF"),--(used="Y"),volume)),NA())</f>
        <v>#N/A</v>
      </c>
      <c r="I50" s="21" t="e">
        <f>IFERROR((SUMIF(date,A50,error)/SUMIF(date,A50,volume)),NA())</f>
        <v>#N/A</v>
      </c>
    </row>
    <row r="51" spans="1:9">
      <c r="A51" s="15">
        <f>A50+1</f>
        <v>45792</v>
      </c>
      <c r="B51" s="21">
        <f>IF(C51="",NA(),1-C51)</f>
        <v>1</v>
      </c>
      <c r="C51" s="21">
        <v>0</v>
      </c>
      <c r="D51" s="71" t="e">
        <f>IFERROR((SUMPRODUCT(--(date=$A51),--(service="PISP"),--(used="Y"),response)/SUMPRODUCT(--(date=$A51),--(service="PISP"),--(used="Y"),volume)),NA())</f>
        <v>#N/A</v>
      </c>
      <c r="E51" s="71" t="e">
        <f>IFERROR((SUMPRODUCT(--(date=$A51),--(service="PISP"),--(used="Y"),response)/SUMPRODUCT(--(date=$A51),--(service="PISP"),--(used="Y"),size)),NA())</f>
        <v>#N/A</v>
      </c>
      <c r="F51" s="71" t="e">
        <f>IFERROR((SUMPRODUCT(--(date=$A51),--(service="AISP"),--(used="Y"),response)/SUMPRODUCT(--(date=$A51),--(service="AISP"),--(used="Y"),volume)),NA())</f>
        <v>#N/A</v>
      </c>
      <c r="G51" s="71" t="e">
        <f>IFERROR((SUMPRODUCT(--(date=$A51),--(service="AISP"),--(used="Y"),response)/SUMPRODUCT(--(date=$A51),--(service="AISP"),--(used="Y"),size)),NA())</f>
        <v>#N/A</v>
      </c>
      <c r="H51" s="71" t="e">
        <f>IFERROR((SUMPRODUCT(--(date=$A51),--(service="CoF"),--(used="Y"),response)/SUMPRODUCT(--(date=$A51),--(service="CoF"),--(used="Y"),volume)),NA())</f>
        <v>#N/A</v>
      </c>
      <c r="I51" s="21" t="e">
        <f>IFERROR((SUMIF(date,A51,error)/SUMIF(date,A51,volume)),NA())</f>
        <v>#N/A</v>
      </c>
    </row>
    <row r="52" spans="1:9">
      <c r="A52" s="15">
        <f>A51+1</f>
        <v>45793</v>
      </c>
      <c r="B52" s="21">
        <f>IF(C52="",NA(),1-C52)</f>
        <v>1</v>
      </c>
      <c r="C52" s="21">
        <v>0</v>
      </c>
      <c r="D52" s="71" t="e">
        <f>IFERROR((SUMPRODUCT(--(date=$A52),--(service="PISP"),--(used="Y"),response)/SUMPRODUCT(--(date=$A52),--(service="PISP"),--(used="Y"),volume)),NA())</f>
        <v>#N/A</v>
      </c>
      <c r="E52" s="71" t="e">
        <f>IFERROR((SUMPRODUCT(--(date=$A52),--(service="PISP"),--(used="Y"),response)/SUMPRODUCT(--(date=$A52),--(service="PISP"),--(used="Y"),size)),NA())</f>
        <v>#N/A</v>
      </c>
      <c r="F52" s="71" t="e">
        <f>IFERROR((SUMPRODUCT(--(date=$A52),--(service="AISP"),--(used="Y"),response)/SUMPRODUCT(--(date=$A52),--(service="AISP"),--(used="Y"),volume)),NA())</f>
        <v>#N/A</v>
      </c>
      <c r="G52" s="71" t="e">
        <f>IFERROR((SUMPRODUCT(--(date=$A52),--(service="AISP"),--(used="Y"),response)/SUMPRODUCT(--(date=$A52),--(service="AISP"),--(used="Y"),size)),NA())</f>
        <v>#N/A</v>
      </c>
      <c r="H52" s="71" t="e">
        <f>IFERROR((SUMPRODUCT(--(date=$A52),--(service="CoF"),--(used="Y"),response)/SUMPRODUCT(--(date=$A52),--(service="CoF"),--(used="Y"),volume)),NA())</f>
        <v>#N/A</v>
      </c>
      <c r="I52" s="21" t="e">
        <f>IFERROR((SUMIF(date,A52,error)/SUMIF(date,A52,volume)),NA())</f>
        <v>#N/A</v>
      </c>
    </row>
    <row r="53" spans="1:9">
      <c r="A53" s="15">
        <f>A52+1</f>
        <v>45794</v>
      </c>
      <c r="B53" s="21">
        <f>IF(C53="",NA(),1-C53)</f>
        <v>1</v>
      </c>
      <c r="C53" s="21">
        <v>0</v>
      </c>
      <c r="D53" s="71" t="e">
        <f>IFERROR((SUMPRODUCT(--(date=$A53),--(service="PISP"),--(used="Y"),response)/SUMPRODUCT(--(date=$A53),--(service="PISP"),--(used="Y"),volume)),NA())</f>
        <v>#N/A</v>
      </c>
      <c r="E53" s="71" t="e">
        <f>IFERROR((SUMPRODUCT(--(date=$A53),--(service="PISP"),--(used="Y"),response)/SUMPRODUCT(--(date=$A53),--(service="PISP"),--(used="Y"),size)),NA())</f>
        <v>#N/A</v>
      </c>
      <c r="F53" s="71" t="e">
        <f>IFERROR((SUMPRODUCT(--(date=$A53),--(service="AISP"),--(used="Y"),response)/SUMPRODUCT(--(date=$A53),--(service="AISP"),--(used="Y"),volume)),NA())</f>
        <v>#N/A</v>
      </c>
      <c r="G53" s="71" t="e">
        <f>IFERROR((SUMPRODUCT(--(date=$A53),--(service="AISP"),--(used="Y"),response)/SUMPRODUCT(--(date=$A53),--(service="AISP"),--(used="Y"),size)),NA())</f>
        <v>#N/A</v>
      </c>
      <c r="H53" s="71" t="e">
        <f>IFERROR((SUMPRODUCT(--(date=$A53),--(service="CoF"),--(used="Y"),response)/SUMPRODUCT(--(date=$A53),--(service="CoF"),--(used="Y"),volume)),NA())</f>
        <v>#N/A</v>
      </c>
      <c r="I53" s="21" t="e">
        <f>IFERROR((SUMIF(date,A53,error)/SUMIF(date,A53,volume)),NA())</f>
        <v>#N/A</v>
      </c>
    </row>
    <row r="54" spans="1:9">
      <c r="A54" s="15">
        <f>A53+1</f>
        <v>45795</v>
      </c>
      <c r="B54" s="21">
        <f>IF(C54="",NA(),1-C54)</f>
        <v>1</v>
      </c>
      <c r="C54" s="21">
        <v>0</v>
      </c>
      <c r="D54" s="71" t="e">
        <f>IFERROR((SUMPRODUCT(--(date=$A54),--(service="PISP"),--(used="Y"),response)/SUMPRODUCT(--(date=$A54),--(service="PISP"),--(used="Y"),volume)),NA())</f>
        <v>#N/A</v>
      </c>
      <c r="E54" s="71" t="e">
        <f>IFERROR((SUMPRODUCT(--(date=$A54),--(service="PISP"),--(used="Y"),response)/SUMPRODUCT(--(date=$A54),--(service="PISP"),--(used="Y"),size)),NA())</f>
        <v>#N/A</v>
      </c>
      <c r="F54" s="71" t="e">
        <f>IFERROR((SUMPRODUCT(--(date=$A54),--(service="AISP"),--(used="Y"),response)/SUMPRODUCT(--(date=$A54),--(service="AISP"),--(used="Y"),volume)),NA())</f>
        <v>#N/A</v>
      </c>
      <c r="G54" s="71" t="e">
        <f>IFERROR((SUMPRODUCT(--(date=$A54),--(service="AISP"),--(used="Y"),response)/SUMPRODUCT(--(date=$A54),--(service="AISP"),--(used="Y"),size)),NA())</f>
        <v>#N/A</v>
      </c>
      <c r="H54" s="71" t="e">
        <f>IFERROR((SUMPRODUCT(--(date=$A54),--(service="CoF"),--(used="Y"),response)/SUMPRODUCT(--(date=$A54),--(service="CoF"),--(used="Y"),volume)),NA())</f>
        <v>#N/A</v>
      </c>
      <c r="I54" s="21" t="e">
        <f>IFERROR((SUMIF(date,A54,error)/SUMIF(date,A54,volume)),NA())</f>
        <v>#N/A</v>
      </c>
    </row>
    <row r="55" spans="1:9">
      <c r="A55" s="15">
        <f>A54+1</f>
        <v>45796</v>
      </c>
      <c r="B55" s="21">
        <f>IF(C55="",NA(),1-C55)</f>
        <v>1</v>
      </c>
      <c r="C55" s="21">
        <v>0</v>
      </c>
      <c r="D55" s="71" t="e">
        <f>IFERROR((SUMPRODUCT(--(date=$A55),--(service="PISP"),--(used="Y"),response)/SUMPRODUCT(--(date=$A55),--(service="PISP"),--(used="Y"),volume)),NA())</f>
        <v>#N/A</v>
      </c>
      <c r="E55" s="71" t="e">
        <f>IFERROR((SUMPRODUCT(--(date=$A55),--(service="PISP"),--(used="Y"),response)/SUMPRODUCT(--(date=$A55),--(service="PISP"),--(used="Y"),size)),NA())</f>
        <v>#N/A</v>
      </c>
      <c r="F55" s="71" t="e">
        <f>IFERROR((SUMPRODUCT(--(date=$A55),--(service="AISP"),--(used="Y"),response)/SUMPRODUCT(--(date=$A55),--(service="AISP"),--(used="Y"),volume)),NA())</f>
        <v>#N/A</v>
      </c>
      <c r="G55" s="71" t="e">
        <f>IFERROR((SUMPRODUCT(--(date=$A55),--(service="AISP"),--(used="Y"),response)/SUMPRODUCT(--(date=$A55),--(service="AISP"),--(used="Y"),size)),NA())</f>
        <v>#N/A</v>
      </c>
      <c r="H55" s="71" t="e">
        <f>IFERROR((SUMPRODUCT(--(date=$A55),--(service="CoF"),--(used="Y"),response)/SUMPRODUCT(--(date=$A55),--(service="CoF"),--(used="Y"),volume)),NA())</f>
        <v>#N/A</v>
      </c>
      <c r="I55" s="21" t="e">
        <f>IFERROR((SUMIF(date,A55,error)/SUMIF(date,A55,volume)),NA())</f>
        <v>#N/A</v>
      </c>
    </row>
    <row r="56" spans="1:9">
      <c r="A56" s="15">
        <f>A55+1</f>
        <v>45797</v>
      </c>
      <c r="B56" s="21">
        <f>IF(C56="",NA(),1-C56)</f>
        <v>1</v>
      </c>
      <c r="C56" s="21">
        <v>0</v>
      </c>
      <c r="D56" s="71" t="e">
        <f>IFERROR((SUMPRODUCT(--(date=$A56),--(service="PISP"),--(used="Y"),response)/SUMPRODUCT(--(date=$A56),--(service="PISP"),--(used="Y"),volume)),NA())</f>
        <v>#N/A</v>
      </c>
      <c r="E56" s="71" t="e">
        <f>IFERROR((SUMPRODUCT(--(date=$A56),--(service="PISP"),--(used="Y"),response)/SUMPRODUCT(--(date=$A56),--(service="PISP"),--(used="Y"),size)),NA())</f>
        <v>#N/A</v>
      </c>
      <c r="F56" s="71" t="e">
        <f>IFERROR((SUMPRODUCT(--(date=$A56),--(service="AISP"),--(used="Y"),response)/SUMPRODUCT(--(date=$A56),--(service="AISP"),--(used="Y"),volume)),NA())</f>
        <v>#N/A</v>
      </c>
      <c r="G56" s="71" t="e">
        <f>IFERROR((SUMPRODUCT(--(date=$A56),--(service="AISP"),--(used="Y"),response)/SUMPRODUCT(--(date=$A56),--(service="AISP"),--(used="Y"),size)),NA())</f>
        <v>#N/A</v>
      </c>
      <c r="H56" s="71" t="e">
        <f>IFERROR((SUMPRODUCT(--(date=$A56),--(service="CoF"),--(used="Y"),response)/SUMPRODUCT(--(date=$A56),--(service="CoF"),--(used="Y"),volume)),NA())</f>
        <v>#N/A</v>
      </c>
      <c r="I56" s="21" t="e">
        <f>IFERROR((SUMIF(date,A56,error)/SUMIF(date,A56,volume)),NA())</f>
        <v>#N/A</v>
      </c>
    </row>
    <row r="57" spans="1:9">
      <c r="A57" s="15">
        <f>A56+1</f>
        <v>45798</v>
      </c>
      <c r="B57" s="21">
        <f>IF(C57="",NA(),1-C57)</f>
        <v>1</v>
      </c>
      <c r="C57" s="21">
        <v>0</v>
      </c>
      <c r="D57" s="71" t="e">
        <f>IFERROR((SUMPRODUCT(--(date=$A57),--(service="PISP"),--(used="Y"),response)/SUMPRODUCT(--(date=$A57),--(service="PISP"),--(used="Y"),volume)),NA())</f>
        <v>#N/A</v>
      </c>
      <c r="E57" s="71" t="e">
        <f>IFERROR((SUMPRODUCT(--(date=$A57),--(service="PISP"),--(used="Y"),response)/SUMPRODUCT(--(date=$A57),--(service="PISP"),--(used="Y"),size)),NA())</f>
        <v>#N/A</v>
      </c>
      <c r="F57" s="71" t="e">
        <f>IFERROR((SUMPRODUCT(--(date=$A57),--(service="AISP"),--(used="Y"),response)/SUMPRODUCT(--(date=$A57),--(service="AISP"),--(used="Y"),volume)),NA())</f>
        <v>#N/A</v>
      </c>
      <c r="G57" s="71" t="e">
        <f>IFERROR((SUMPRODUCT(--(date=$A57),--(service="AISP"),--(used="Y"),response)/SUMPRODUCT(--(date=$A57),--(service="AISP"),--(used="Y"),size)),NA())</f>
        <v>#N/A</v>
      </c>
      <c r="H57" s="71" t="e">
        <f>IFERROR((SUMPRODUCT(--(date=$A57),--(service="CoF"),--(used="Y"),response)/SUMPRODUCT(--(date=$A57),--(service="CoF"),--(used="Y"),volume)),NA())</f>
        <v>#N/A</v>
      </c>
      <c r="I57" s="21" t="e">
        <f>IFERROR((SUMIF(date,A57,error)/SUMIF(date,A57,volume)),NA())</f>
        <v>#N/A</v>
      </c>
    </row>
    <row r="58" spans="1:9">
      <c r="A58" s="15">
        <f>A57+1</f>
        <v>45799</v>
      </c>
      <c r="B58" s="21">
        <f>IF(C58="",NA(),1-C58)</f>
        <v>1</v>
      </c>
      <c r="C58" s="21">
        <v>0</v>
      </c>
      <c r="D58" s="71" t="e">
        <f>IFERROR((SUMPRODUCT(--(date=$A58),--(service="PISP"),--(used="Y"),response)/SUMPRODUCT(--(date=$A58),--(service="PISP"),--(used="Y"),volume)),NA())</f>
        <v>#N/A</v>
      </c>
      <c r="E58" s="71" t="e">
        <f>IFERROR((SUMPRODUCT(--(date=$A58),--(service="PISP"),--(used="Y"),response)/SUMPRODUCT(--(date=$A58),--(service="PISP"),--(used="Y"),size)),NA())</f>
        <v>#N/A</v>
      </c>
      <c r="F58" s="71" t="e">
        <f>IFERROR((SUMPRODUCT(--(date=$A58),--(service="AISP"),--(used="Y"),response)/SUMPRODUCT(--(date=$A58),--(service="AISP"),--(used="Y"),volume)),NA())</f>
        <v>#N/A</v>
      </c>
      <c r="G58" s="71" t="e">
        <f>IFERROR((SUMPRODUCT(--(date=$A58),--(service="AISP"),--(used="Y"),response)/SUMPRODUCT(--(date=$A58),--(service="AISP"),--(used="Y"),size)),NA())</f>
        <v>#N/A</v>
      </c>
      <c r="H58" s="71" t="e">
        <f>IFERROR((SUMPRODUCT(--(date=$A58),--(service="CoF"),--(used="Y"),response)/SUMPRODUCT(--(date=$A58),--(service="CoF"),--(used="Y"),volume)),NA())</f>
        <v>#N/A</v>
      </c>
      <c r="I58" s="21" t="e">
        <f>IFERROR((SUMIF(date,A58,error)/SUMIF(date,A58,volume)),NA())</f>
        <v>#N/A</v>
      </c>
    </row>
    <row r="59" spans="1:9">
      <c r="A59" s="15">
        <f>A58+1</f>
        <v>45800</v>
      </c>
      <c r="B59" s="21">
        <f>IF(C59="",NA(),1-C59)</f>
        <v>1</v>
      </c>
      <c r="C59" s="21">
        <v>0</v>
      </c>
      <c r="D59" s="71" t="e">
        <f>IFERROR((SUMPRODUCT(--(date=$A59),--(service="PISP"),--(used="Y"),response)/SUMPRODUCT(--(date=$A59),--(service="PISP"),--(used="Y"),volume)),NA())</f>
        <v>#N/A</v>
      </c>
      <c r="E59" s="71" t="e">
        <f>IFERROR((SUMPRODUCT(--(date=$A59),--(service="PISP"),--(used="Y"),response)/SUMPRODUCT(--(date=$A59),--(service="PISP"),--(used="Y"),size)),NA())</f>
        <v>#N/A</v>
      </c>
      <c r="F59" s="71" t="e">
        <f>IFERROR((SUMPRODUCT(--(date=$A59),--(service="AISP"),--(used="Y"),response)/SUMPRODUCT(--(date=$A59),--(service="AISP"),--(used="Y"),volume)),NA())</f>
        <v>#N/A</v>
      </c>
      <c r="G59" s="71" t="e">
        <f>IFERROR((SUMPRODUCT(--(date=$A59),--(service="AISP"),--(used="Y"),response)/SUMPRODUCT(--(date=$A59),--(service="AISP"),--(used="Y"),size)),NA())</f>
        <v>#N/A</v>
      </c>
      <c r="H59" s="71" t="e">
        <f>IFERROR((SUMPRODUCT(--(date=$A59),--(service="CoF"),--(used="Y"),response)/SUMPRODUCT(--(date=$A59),--(service="CoF"),--(used="Y"),volume)),NA())</f>
        <v>#N/A</v>
      </c>
      <c r="I59" s="21" t="e">
        <f>IFERROR((SUMIF(date,A59,error)/SUMIF(date,A59,volume)),NA())</f>
        <v>#N/A</v>
      </c>
    </row>
    <row r="60" spans="1:9">
      <c r="A60" s="15">
        <f>A59+1</f>
        <v>45801</v>
      </c>
      <c r="B60" s="21">
        <f>IF(C60="",NA(),1-C60)</f>
        <v>1</v>
      </c>
      <c r="C60" s="21">
        <v>0</v>
      </c>
      <c r="D60" s="71" t="e">
        <f>IFERROR((SUMPRODUCT(--(date=$A60),--(service="PISP"),--(used="Y"),response)/SUMPRODUCT(--(date=$A60),--(service="PISP"),--(used="Y"),volume)),NA())</f>
        <v>#N/A</v>
      </c>
      <c r="E60" s="71" t="e">
        <f>IFERROR((SUMPRODUCT(--(date=$A60),--(service="PISP"),--(used="Y"),response)/SUMPRODUCT(--(date=$A60),--(service="PISP"),--(used="Y"),size)),NA())</f>
        <v>#N/A</v>
      </c>
      <c r="F60" s="71" t="e">
        <f>IFERROR((SUMPRODUCT(--(date=$A60),--(service="AISP"),--(used="Y"),response)/SUMPRODUCT(--(date=$A60),--(service="AISP"),--(used="Y"),volume)),NA())</f>
        <v>#N/A</v>
      </c>
      <c r="G60" s="71" t="e">
        <f>IFERROR((SUMPRODUCT(--(date=$A60),--(service="AISP"),--(used="Y"),response)/SUMPRODUCT(--(date=$A60),--(service="AISP"),--(used="Y"),size)),NA())</f>
        <v>#N/A</v>
      </c>
      <c r="H60" s="71" t="e">
        <f>IFERROR((SUMPRODUCT(--(date=$A60),--(service="CoF"),--(used="Y"),response)/SUMPRODUCT(--(date=$A60),--(service="CoF"),--(used="Y"),volume)),NA())</f>
        <v>#N/A</v>
      </c>
      <c r="I60" s="21" t="e">
        <f>IFERROR((SUMIF(date,A60,error)/SUMIF(date,A60,volume)),NA())</f>
        <v>#N/A</v>
      </c>
    </row>
    <row r="61" spans="1:9">
      <c r="A61" s="15">
        <f>A60+1</f>
        <v>45802</v>
      </c>
      <c r="B61" s="21">
        <f>IF(C61="",NA(),1-C61)</f>
        <v>1</v>
      </c>
      <c r="C61" s="21">
        <v>0</v>
      </c>
      <c r="D61" s="71" t="e">
        <f>IFERROR((SUMPRODUCT(--(date=$A61),--(service="PISP"),--(used="Y"),response)/SUMPRODUCT(--(date=$A61),--(service="PISP"),--(used="Y"),volume)),NA())</f>
        <v>#N/A</v>
      </c>
      <c r="E61" s="71" t="e">
        <f>IFERROR((SUMPRODUCT(--(date=$A61),--(service="PISP"),--(used="Y"),response)/SUMPRODUCT(--(date=$A61),--(service="PISP"),--(used="Y"),size)),NA())</f>
        <v>#N/A</v>
      </c>
      <c r="F61" s="71" t="e">
        <f>IFERROR((SUMPRODUCT(--(date=$A61),--(service="AISP"),--(used="Y"),response)/SUMPRODUCT(--(date=$A61),--(service="AISP"),--(used="Y"),volume)),NA())</f>
        <v>#N/A</v>
      </c>
      <c r="G61" s="71" t="e">
        <f>IFERROR((SUMPRODUCT(--(date=$A61),--(service="AISP"),--(used="Y"),response)/SUMPRODUCT(--(date=$A61),--(service="AISP"),--(used="Y"),size)),NA())</f>
        <v>#N/A</v>
      </c>
      <c r="H61" s="71" t="e">
        <f>IFERROR((SUMPRODUCT(--(date=$A61),--(service="CoF"),--(used="Y"),response)/SUMPRODUCT(--(date=$A61),--(service="CoF"),--(used="Y"),volume)),NA())</f>
        <v>#N/A</v>
      </c>
      <c r="I61" s="21" t="e">
        <f>IFERROR((SUMIF(date,A61,error)/SUMIF(date,A61,volume)),NA())</f>
        <v>#N/A</v>
      </c>
    </row>
    <row r="62" spans="1:9">
      <c r="A62" s="15">
        <f>A61+1</f>
        <v>45803</v>
      </c>
      <c r="B62" s="21">
        <f>IF(C62="",NA(),1-C62)</f>
        <v>1</v>
      </c>
      <c r="C62" s="21">
        <v>0</v>
      </c>
      <c r="D62" s="71" t="e">
        <f>IFERROR((SUMPRODUCT(--(date=$A62),--(service="PISP"),--(used="Y"),response)/SUMPRODUCT(--(date=$A62),--(service="PISP"),--(used="Y"),volume)),NA())</f>
        <v>#N/A</v>
      </c>
      <c r="E62" s="71" t="e">
        <f>IFERROR((SUMPRODUCT(--(date=$A62),--(service="PISP"),--(used="Y"),response)/SUMPRODUCT(--(date=$A62),--(service="PISP"),--(used="Y"),size)),NA())</f>
        <v>#N/A</v>
      </c>
      <c r="F62" s="71" t="e">
        <f>IFERROR((SUMPRODUCT(--(date=$A62),--(service="AISP"),--(used="Y"),response)/SUMPRODUCT(--(date=$A62),--(service="AISP"),--(used="Y"),volume)),NA())</f>
        <v>#N/A</v>
      </c>
      <c r="G62" s="71" t="e">
        <f>IFERROR((SUMPRODUCT(--(date=$A62),--(service="AISP"),--(used="Y"),response)/SUMPRODUCT(--(date=$A62),--(service="AISP"),--(used="Y"),size)),NA())</f>
        <v>#N/A</v>
      </c>
      <c r="H62" s="71" t="e">
        <f>IFERROR((SUMPRODUCT(--(date=$A62),--(service="CoF"),--(used="Y"),response)/SUMPRODUCT(--(date=$A62),--(service="CoF"),--(used="Y"),volume)),NA())</f>
        <v>#N/A</v>
      </c>
      <c r="I62" s="21" t="e">
        <f>IFERROR((SUMIF(date,A62,error)/SUMIF(date,A62,volume)),NA())</f>
        <v>#N/A</v>
      </c>
    </row>
    <row r="63" spans="1:9">
      <c r="A63" s="15">
        <f>A62+1</f>
        <v>45804</v>
      </c>
      <c r="B63" s="21">
        <f>IF(C63="",NA(),1-C63)</f>
        <v>1</v>
      </c>
      <c r="C63" s="21">
        <v>0</v>
      </c>
      <c r="D63" s="71" t="e">
        <f>IFERROR((SUMPRODUCT(--(date=$A63),--(service="PISP"),--(used="Y"),response)/SUMPRODUCT(--(date=$A63),--(service="PISP"),--(used="Y"),volume)),NA())</f>
        <v>#N/A</v>
      </c>
      <c r="E63" s="71" t="e">
        <f>IFERROR((SUMPRODUCT(--(date=$A63),--(service="PISP"),--(used="Y"),response)/SUMPRODUCT(--(date=$A63),--(service="PISP"),--(used="Y"),size)),NA())</f>
        <v>#N/A</v>
      </c>
      <c r="F63" s="71" t="e">
        <f>IFERROR((SUMPRODUCT(--(date=$A63),--(service="AISP"),--(used="Y"),response)/SUMPRODUCT(--(date=$A63),--(service="AISP"),--(used="Y"),volume)),NA())</f>
        <v>#N/A</v>
      </c>
      <c r="G63" s="71" t="e">
        <f>IFERROR((SUMPRODUCT(--(date=$A63),--(service="AISP"),--(used="Y"),response)/SUMPRODUCT(--(date=$A63),--(service="AISP"),--(used="Y"),size)),NA())</f>
        <v>#N/A</v>
      </c>
      <c r="H63" s="71" t="e">
        <f>IFERROR((SUMPRODUCT(--(date=$A63),--(service="CoF"),--(used="Y"),response)/SUMPRODUCT(--(date=$A63),--(service="CoF"),--(used="Y"),volume)),NA())</f>
        <v>#N/A</v>
      </c>
      <c r="I63" s="21" t="e">
        <f>IFERROR((SUMIF(date,A63,error)/SUMIF(date,A63,volume)),NA())</f>
        <v>#N/A</v>
      </c>
    </row>
    <row r="64" spans="1:9">
      <c r="A64" s="15">
        <f>A63+1</f>
        <v>45805</v>
      </c>
      <c r="B64" s="21">
        <f>IF(C64="",NA(),1-C64)</f>
        <v>1</v>
      </c>
      <c r="C64" s="21">
        <v>0</v>
      </c>
      <c r="D64" s="71" t="e">
        <f>IFERROR((SUMPRODUCT(--(date=$A64),--(service="PISP"),--(used="Y"),response)/SUMPRODUCT(--(date=$A64),--(service="PISP"),--(used="Y"),volume)),NA())</f>
        <v>#N/A</v>
      </c>
      <c r="E64" s="71" t="e">
        <f>IFERROR((SUMPRODUCT(--(date=$A64),--(service="PISP"),--(used="Y"),response)/SUMPRODUCT(--(date=$A64),--(service="PISP"),--(used="Y"),size)),NA())</f>
        <v>#N/A</v>
      </c>
      <c r="F64" s="71" t="e">
        <f>IFERROR((SUMPRODUCT(--(date=$A64),--(service="AISP"),--(used="Y"),response)/SUMPRODUCT(--(date=$A64),--(service="AISP"),--(used="Y"),volume)),NA())</f>
        <v>#N/A</v>
      </c>
      <c r="G64" s="71" t="e">
        <f>IFERROR((SUMPRODUCT(--(date=$A64),--(service="AISP"),--(used="Y"),response)/SUMPRODUCT(--(date=$A64),--(service="AISP"),--(used="Y"),size)),NA())</f>
        <v>#N/A</v>
      </c>
      <c r="H64" s="71" t="e">
        <f>IFERROR((SUMPRODUCT(--(date=$A64),--(service="CoF"),--(used="Y"),response)/SUMPRODUCT(--(date=$A64),--(service="CoF"),--(used="Y"),volume)),NA())</f>
        <v>#N/A</v>
      </c>
      <c r="I64" s="21" t="e">
        <f>IFERROR((SUMIF(date,A64,error)/SUMIF(date,A64,volume)),NA())</f>
        <v>#N/A</v>
      </c>
    </row>
    <row r="65" spans="1:9">
      <c r="A65" s="15">
        <f>A64+1</f>
        <v>45806</v>
      </c>
      <c r="B65" s="21">
        <f>IF(C65="",NA(),1-C65)</f>
        <v>1</v>
      </c>
      <c r="C65" s="21">
        <v>0</v>
      </c>
      <c r="D65" s="71" t="e">
        <f>IFERROR((SUMPRODUCT(--(date=$A65),--(service="PISP"),--(used="Y"),response)/SUMPRODUCT(--(date=$A65),--(service="PISP"),--(used="Y"),volume)),NA())</f>
        <v>#N/A</v>
      </c>
      <c r="E65" s="71" t="e">
        <f>IFERROR((SUMPRODUCT(--(date=$A65),--(service="PISP"),--(used="Y"),response)/SUMPRODUCT(--(date=$A65),--(service="PISP"),--(used="Y"),size)),NA())</f>
        <v>#N/A</v>
      </c>
      <c r="F65" s="71" t="e">
        <f>IFERROR((SUMPRODUCT(--(date=$A65),--(service="AISP"),--(used="Y"),response)/SUMPRODUCT(--(date=$A65),--(service="AISP"),--(used="Y"),volume)),NA())</f>
        <v>#N/A</v>
      </c>
      <c r="G65" s="71" t="e">
        <f>IFERROR((SUMPRODUCT(--(date=$A65),--(service="AISP"),--(used="Y"),response)/SUMPRODUCT(--(date=$A65),--(service="AISP"),--(used="Y"),size)),NA())</f>
        <v>#N/A</v>
      </c>
      <c r="H65" s="71" t="e">
        <f>IFERROR((SUMPRODUCT(--(date=$A65),--(service="CoF"),--(used="Y"),response)/SUMPRODUCT(--(date=$A65),--(service="CoF"),--(used="Y"),volume)),NA())</f>
        <v>#N/A</v>
      </c>
      <c r="I65" s="21" t="e">
        <f>IFERROR((SUMIF(date,A65,error)/SUMIF(date,A65,volume)),NA())</f>
        <v>#N/A</v>
      </c>
    </row>
    <row r="66" spans="1:9">
      <c r="A66" s="15">
        <f>A65+1</f>
        <v>45807</v>
      </c>
      <c r="B66" s="21">
        <f>IF(C66="",NA(),1-C66)</f>
        <v>1</v>
      </c>
      <c r="C66" s="21">
        <v>0</v>
      </c>
      <c r="D66" s="71" t="e">
        <f>IFERROR((SUMPRODUCT(--(date=$A66),--(service="PISP"),--(used="Y"),response)/SUMPRODUCT(--(date=$A66),--(service="PISP"),--(used="Y"),volume)),NA())</f>
        <v>#N/A</v>
      </c>
      <c r="E66" s="71" t="e">
        <f>IFERROR((SUMPRODUCT(--(date=$A66),--(service="PISP"),--(used="Y"),response)/SUMPRODUCT(--(date=$A66),--(service="PISP"),--(used="Y"),size)),NA())</f>
        <v>#N/A</v>
      </c>
      <c r="F66" s="71" t="e">
        <f>IFERROR((SUMPRODUCT(--(date=$A66),--(service="AISP"),--(used="Y"),response)/SUMPRODUCT(--(date=$A66),--(service="AISP"),--(used="Y"),volume)),NA())</f>
        <v>#N/A</v>
      </c>
      <c r="G66" s="71" t="e">
        <f>IFERROR((SUMPRODUCT(--(date=$A66),--(service="AISP"),--(used="Y"),response)/SUMPRODUCT(--(date=$A66),--(service="AISP"),--(used="Y"),size)),NA())</f>
        <v>#N/A</v>
      </c>
      <c r="H66" s="71" t="e">
        <f>IFERROR((SUMPRODUCT(--(date=$A66),--(service="CoF"),--(used="Y"),response)/SUMPRODUCT(--(date=$A66),--(service="CoF"),--(used="Y"),volume)),NA())</f>
        <v>#N/A</v>
      </c>
      <c r="I66" s="21" t="e">
        <f>IFERROR((SUMIF(date,A66,error)/SUMIF(date,A66,volume)),NA())</f>
        <v>#N/A</v>
      </c>
    </row>
    <row r="67" spans="1:9">
      <c r="A67" s="15">
        <f>A66+1</f>
        <v>45808</v>
      </c>
      <c r="B67" s="21">
        <f>IF(C67="",NA(),1-C67)</f>
        <v>1</v>
      </c>
      <c r="C67" s="21">
        <v>0</v>
      </c>
      <c r="D67" s="71" t="e">
        <f>IFERROR((SUMPRODUCT(--(date=$A67),--(service="PISP"),--(used="Y"),response)/SUMPRODUCT(--(date=$A67),--(service="PISP"),--(used="Y"),volume)),NA())</f>
        <v>#N/A</v>
      </c>
      <c r="E67" s="71" t="e">
        <f>IFERROR((SUMPRODUCT(--(date=$A67),--(service="PISP"),--(used="Y"),response)/SUMPRODUCT(--(date=$A67),--(service="PISP"),--(used="Y"),size)),NA())</f>
        <v>#N/A</v>
      </c>
      <c r="F67" s="71" t="e">
        <f>IFERROR((SUMPRODUCT(--(date=$A67),--(service="AISP"),--(used="Y"),response)/SUMPRODUCT(--(date=$A67),--(service="AISP"),--(used="Y"),volume)),NA())</f>
        <v>#N/A</v>
      </c>
      <c r="G67" s="71" t="e">
        <f>IFERROR((SUMPRODUCT(--(date=$A67),--(service="AISP"),--(used="Y"),response)/SUMPRODUCT(--(date=$A67),--(service="AISP"),--(used="Y"),size)),NA())</f>
        <v>#N/A</v>
      </c>
      <c r="H67" s="71" t="e">
        <f>IFERROR((SUMPRODUCT(--(date=$A67),--(service="CoF"),--(used="Y"),response)/SUMPRODUCT(--(date=$A67),--(service="CoF"),--(used="Y"),volume)),NA())</f>
        <v>#N/A</v>
      </c>
      <c r="I67" s="21" t="e">
        <f>IFERROR((SUMIF(date,A67,error)/SUMIF(date,A67,volume)),NA())</f>
        <v>#N/A</v>
      </c>
    </row>
    <row r="68" spans="1:9">
      <c r="A68" s="15">
        <f>A67+1</f>
        <v>45809</v>
      </c>
      <c r="B68" s="21">
        <f>IF(C68="",NA(),1-C68)</f>
        <v>1</v>
      </c>
      <c r="C68" s="21">
        <v>0</v>
      </c>
      <c r="D68" s="71" t="e">
        <f>IFERROR((SUMPRODUCT(--(date=$A68),--(service="PISP"),--(used="Y"),response)/SUMPRODUCT(--(date=$A68),--(service="PISP"),--(used="Y"),volume)),NA())</f>
        <v>#N/A</v>
      </c>
      <c r="E68" s="71" t="e">
        <f>IFERROR((SUMPRODUCT(--(date=$A68),--(service="PISP"),--(used="Y"),response)/SUMPRODUCT(--(date=$A68),--(service="PISP"),--(used="Y"),size)),NA())</f>
        <v>#N/A</v>
      </c>
      <c r="F68" s="71" t="e">
        <f>IFERROR((SUMPRODUCT(--(date=$A68),--(service="AISP"),--(used="Y"),response)/SUMPRODUCT(--(date=$A68),--(service="AISP"),--(used="Y"),volume)),NA())</f>
        <v>#N/A</v>
      </c>
      <c r="G68" s="71" t="e">
        <f>IFERROR((SUMPRODUCT(--(date=$A68),--(service="AISP"),--(used="Y"),response)/SUMPRODUCT(--(date=$A68),--(service="AISP"),--(used="Y"),size)),NA())</f>
        <v>#N/A</v>
      </c>
      <c r="H68" s="71" t="e">
        <f>IFERROR((SUMPRODUCT(--(date=$A68),--(service="CoF"),--(used="Y"),response)/SUMPRODUCT(--(date=$A68),--(service="CoF"),--(used="Y"),volume)),NA())</f>
        <v>#N/A</v>
      </c>
      <c r="I68" s="21" t="e">
        <f>IFERROR((SUMIF(date,A68,error)/SUMIF(date,A68,volume)),NA())</f>
        <v>#N/A</v>
      </c>
    </row>
    <row r="69" spans="1:9">
      <c r="A69" s="15">
        <f>A68+1</f>
        <v>45810</v>
      </c>
      <c r="B69" s="21">
        <f>IF(C69="",NA(),1-C69)</f>
        <v>1</v>
      </c>
      <c r="C69" s="21">
        <v>0</v>
      </c>
      <c r="D69" s="71" t="e">
        <f>IFERROR((SUMPRODUCT(--(date=$A69),--(service="PISP"),--(used="Y"),response)/SUMPRODUCT(--(date=$A69),--(service="PISP"),--(used="Y"),volume)),NA())</f>
        <v>#N/A</v>
      </c>
      <c r="E69" s="71" t="e">
        <f>IFERROR((SUMPRODUCT(--(date=$A69),--(service="PISP"),--(used="Y"),response)/SUMPRODUCT(--(date=$A69),--(service="PISP"),--(used="Y"),size)),NA())</f>
        <v>#N/A</v>
      </c>
      <c r="F69" s="71" t="e">
        <f>IFERROR((SUMPRODUCT(--(date=$A69),--(service="AISP"),--(used="Y"),response)/SUMPRODUCT(--(date=$A69),--(service="AISP"),--(used="Y"),volume)),NA())</f>
        <v>#N/A</v>
      </c>
      <c r="G69" s="71" t="e">
        <f>IFERROR((SUMPRODUCT(--(date=$A69),--(service="AISP"),--(used="Y"),response)/SUMPRODUCT(--(date=$A69),--(service="AISP"),--(used="Y"),size)),NA())</f>
        <v>#N/A</v>
      </c>
      <c r="H69" s="71" t="e">
        <f>IFERROR((SUMPRODUCT(--(date=$A69),--(service="CoF"),--(used="Y"),response)/SUMPRODUCT(--(date=$A69),--(service="CoF"),--(used="Y"),volume)),NA())</f>
        <v>#N/A</v>
      </c>
      <c r="I69" s="21" t="e">
        <f>IFERROR((SUMIF(date,A69,error)/SUMIF(date,A69,volume)),NA())</f>
        <v>#N/A</v>
      </c>
    </row>
    <row r="70" spans="1:9">
      <c r="A70" s="15">
        <f>A69+1</f>
        <v>45811</v>
      </c>
      <c r="B70" s="21">
        <f>IF(C70="",NA(),1-C70)</f>
        <v>1</v>
      </c>
      <c r="C70" s="21">
        <v>0</v>
      </c>
      <c r="D70" s="71" t="e">
        <f>IFERROR((SUMPRODUCT(--(date=$A70),--(service="PISP"),--(used="Y"),response)/SUMPRODUCT(--(date=$A70),--(service="PISP"),--(used="Y"),volume)),NA())</f>
        <v>#N/A</v>
      </c>
      <c r="E70" s="71" t="e">
        <f>IFERROR((SUMPRODUCT(--(date=$A70),--(service="PISP"),--(used="Y"),response)/SUMPRODUCT(--(date=$A70),--(service="PISP"),--(used="Y"),size)),NA())</f>
        <v>#N/A</v>
      </c>
      <c r="F70" s="71" t="e">
        <f>IFERROR((SUMPRODUCT(--(date=$A70),--(service="AISP"),--(used="Y"),response)/SUMPRODUCT(--(date=$A70),--(service="AISP"),--(used="Y"),volume)),NA())</f>
        <v>#N/A</v>
      </c>
      <c r="G70" s="71" t="e">
        <f>IFERROR((SUMPRODUCT(--(date=$A70),--(service="AISP"),--(used="Y"),response)/SUMPRODUCT(--(date=$A70),--(service="AISP"),--(used="Y"),size)),NA())</f>
        <v>#N/A</v>
      </c>
      <c r="H70" s="71" t="e">
        <f>IFERROR((SUMPRODUCT(--(date=$A70),--(service="CoF"),--(used="Y"),response)/SUMPRODUCT(--(date=$A70),--(service="CoF"),--(used="Y"),volume)),NA())</f>
        <v>#N/A</v>
      </c>
      <c r="I70" s="21" t="e">
        <f>IFERROR((SUMIF(date,A70,error)/SUMIF(date,A70,volume)),NA())</f>
        <v>#N/A</v>
      </c>
    </row>
    <row r="71" spans="1:9">
      <c r="A71" s="15">
        <f>A70+1</f>
        <v>45812</v>
      </c>
      <c r="B71" s="21">
        <f>IF(C71="",NA(),1-C71)</f>
        <v>1</v>
      </c>
      <c r="C71" s="21">
        <v>0</v>
      </c>
      <c r="D71" s="71" t="e">
        <f t="shared" ref="D71" si="26">IFERROR((SUMPRODUCT(--(date=$A71),--(service="PISP"),--(used="Y"),response)/SUMPRODUCT(--(date=$A71),--(service="PISP"),--(used="Y"),volume)),NA())</f>
        <v>#N/A</v>
      </c>
      <c r="E71" s="71" t="e">
        <f t="shared" ref="E71" si="27">IFERROR((SUMPRODUCT(--(date=$A71),--(service="PISP"),--(used="Y"),response)/SUMPRODUCT(--(date=$A71),--(service="PISP"),--(used="Y"),size)),NA())</f>
        <v>#N/A</v>
      </c>
      <c r="F71" s="71" t="e">
        <f t="shared" ref="F71" si="28">IFERROR((SUMPRODUCT(--(date=$A71),--(service="AISP"),--(used="Y"),response)/SUMPRODUCT(--(date=$A71),--(service="AISP"),--(used="Y"),volume)),NA())</f>
        <v>#N/A</v>
      </c>
      <c r="G71" s="71" t="e">
        <f t="shared" ref="G71" si="29">IFERROR((SUMPRODUCT(--(date=$A71),--(service="AISP"),--(used="Y"),response)/SUMPRODUCT(--(date=$A71),--(service="AISP"),--(used="Y"),size)),NA())</f>
        <v>#N/A</v>
      </c>
      <c r="H71" s="71" t="e">
        <f t="shared" ref="H71" si="30">IFERROR((SUMPRODUCT(--(date=$A71),--(service="CoF"),--(used="Y"),response)/SUMPRODUCT(--(date=$A71),--(service="CoF"),--(used="Y"),volume)),NA())</f>
        <v>#N/A</v>
      </c>
      <c r="I71" s="21" t="e">
        <f>IFERROR((SUMIF(date,A71,error)/SUMIF(date,A71,volume)),NA())</f>
        <v>#N/A</v>
      </c>
    </row>
    <row r="72" spans="1:9">
      <c r="A72" s="15">
        <f t="shared" ref="A72" si="31">A71+1</f>
        <v>45813</v>
      </c>
      <c r="B72" s="21">
        <f>IF(C72="",NA(),1-C72)</f>
        <v>1</v>
      </c>
      <c r="C72" s="21">
        <v>0</v>
      </c>
      <c r="D72" s="71" t="e">
        <f t="shared" ref="D72:D98" si="32">IFERROR((SUMPRODUCT(--(date=$A72),--(service="PISP"),--(used="Y"),response)/SUMPRODUCT(--(date=$A72),--(service="PISP"),--(used="Y"),volume)),NA())</f>
        <v>#N/A</v>
      </c>
      <c r="E72" s="71" t="e">
        <f t="shared" ref="E72:E98" si="33">IFERROR((SUMPRODUCT(--(date=$A72),--(service="PISP"),--(used="Y"),response)/SUMPRODUCT(--(date=$A72),--(service="PISP"),--(used="Y"),size)),NA())</f>
        <v>#N/A</v>
      </c>
      <c r="F72" s="71" t="e">
        <f t="shared" ref="F72:F98" si="34">IFERROR((SUMPRODUCT(--(date=$A72),--(service="AISP"),--(used="Y"),response)/SUMPRODUCT(--(date=$A72),--(service="AISP"),--(used="Y"),volume)),NA())</f>
        <v>#N/A</v>
      </c>
      <c r="G72" s="71" t="e">
        <f t="shared" ref="G72:G98" si="35">IFERROR((SUMPRODUCT(--(date=$A72),--(service="AISP"),--(used="Y"),response)/SUMPRODUCT(--(date=$A72),--(service="AISP"),--(used="Y"),size)),NA())</f>
        <v>#N/A</v>
      </c>
      <c r="H72" s="71" t="e">
        <f t="shared" ref="H72:H98" si="36">IFERROR((SUMPRODUCT(--(date=$A72),--(service="CoF"),--(used="Y"),response)/SUMPRODUCT(--(date=$A72),--(service="CoF"),--(used="Y"),volume)),NA())</f>
        <v>#N/A</v>
      </c>
      <c r="I72" s="21" t="e">
        <f t="shared" ref="I72" si="37">IFERROR((SUMIF(date,A72,error)/SUMIF(date,A72,volume)),NA())</f>
        <v>#N/A</v>
      </c>
    </row>
    <row r="73" spans="1:9">
      <c r="A73" s="15">
        <f t="shared" ref="A73:A98" si="38">A72+1</f>
        <v>45814</v>
      </c>
      <c r="B73" s="21">
        <f t="shared" ref="B73" si="39">IF(C73="",NA(),1-C73)</f>
        <v>1</v>
      </c>
      <c r="C73" s="21">
        <v>0</v>
      </c>
      <c r="D73" s="71" t="e">
        <f>IFERROR((SUMPRODUCT(--(date=$A73),--(service="PISP"),--(used="Y"),response)/SUMPRODUCT(--(date=$A73),--(service="PISP"),--(used="Y"),volume)),NA())</f>
        <v>#N/A</v>
      </c>
      <c r="E73" s="71" t="e">
        <f>IFERROR((SUMPRODUCT(--(date=$A73),--(service="PISP"),--(used="Y"),response)/SUMPRODUCT(--(date=$A73),--(service="PISP"),--(used="Y"),size)),NA())</f>
        <v>#N/A</v>
      </c>
      <c r="F73" s="71" t="e">
        <f>IFERROR((SUMPRODUCT(--(date=$A73),--(service="AISP"),--(used="Y"),response)/SUMPRODUCT(--(date=$A73),--(service="AISP"),--(used="Y"),volume)),NA())</f>
        <v>#N/A</v>
      </c>
      <c r="G73" s="71" t="e">
        <f>IFERROR((SUMPRODUCT(--(date=$A73),--(service="AISP"),--(used="Y"),response)/SUMPRODUCT(--(date=$A73),--(service="AISP"),--(used="Y"),size)),NA())</f>
        <v>#N/A</v>
      </c>
      <c r="H73" s="71" t="e">
        <f>IFERROR((SUMPRODUCT(--(date=$A73),--(service="CoF"),--(used="Y"),response)/SUMPRODUCT(--(date=$A73),--(service="CoF"),--(used="Y"),volume)),NA())</f>
        <v>#N/A</v>
      </c>
      <c r="I73" s="21" t="e">
        <f t="shared" ref="I73:I88" si="40">IFERROR((SUMIF(date,A73,error)/SUMIF(date,A73,volume)),NA())</f>
        <v>#N/A</v>
      </c>
    </row>
    <row r="74" spans="1:9">
      <c r="A74" s="15">
        <f>A73+1</f>
        <v>45815</v>
      </c>
      <c r="B74" s="21">
        <f t="shared" ref="B74:B88" si="41">IF(C74="",NA(),1-C74)</f>
        <v>1</v>
      </c>
      <c r="C74" s="21">
        <v>0</v>
      </c>
      <c r="D74" s="71" t="e">
        <f>IFERROR((SUMPRODUCT(--(date=$A74),--(service="PISP"),--(used="Y"),response)/SUMPRODUCT(--(date=$A74),--(service="PISP"),--(used="Y"),volume)),NA())</f>
        <v>#N/A</v>
      </c>
      <c r="E74" s="71" t="e">
        <f>IFERROR((SUMPRODUCT(--(date=$A74),--(service="PISP"),--(used="Y"),response)/SUMPRODUCT(--(date=$A74),--(service="PISP"),--(used="Y"),size)),NA())</f>
        <v>#N/A</v>
      </c>
      <c r="F74" s="71" t="e">
        <f>IFERROR((SUMPRODUCT(--(date=$A74),--(service="AISP"),--(used="Y"),response)/SUMPRODUCT(--(date=$A74),--(service="AISP"),--(used="Y"),volume)),NA())</f>
        <v>#N/A</v>
      </c>
      <c r="G74" s="71" t="e">
        <f>IFERROR((SUMPRODUCT(--(date=$A74),--(service="AISP"),--(used="Y"),response)/SUMPRODUCT(--(date=$A74),--(service="AISP"),--(used="Y"),size)),NA())</f>
        <v>#N/A</v>
      </c>
      <c r="H74" s="71" t="e">
        <f>IFERROR((SUMPRODUCT(--(date=$A74),--(service="CoF"),--(used="Y"),response)/SUMPRODUCT(--(date=$A74),--(service="CoF"),--(used="Y"),volume)),NA())</f>
        <v>#N/A</v>
      </c>
      <c r="I74" s="21" t="e">
        <f>IFERROR((SUMIF(date,A74,error)/SUMIF(date,A74,volume)),NA())</f>
        <v>#N/A</v>
      </c>
    </row>
    <row r="75" spans="1:9">
      <c r="A75" s="15">
        <f>A74+1</f>
        <v>45816</v>
      </c>
      <c r="B75" s="21">
        <f>IF(C75="",NA(),1-C75)</f>
        <v>1</v>
      </c>
      <c r="C75" s="21">
        <v>0</v>
      </c>
      <c r="D75" s="71" t="e">
        <f>IFERROR((SUMPRODUCT(--(date=$A75),--(service="PISP"),--(used="Y"),response)/SUMPRODUCT(--(date=$A75),--(service="PISP"),--(used="Y"),volume)),NA())</f>
        <v>#N/A</v>
      </c>
      <c r="E75" s="71" t="e">
        <f>IFERROR((SUMPRODUCT(--(date=$A75),--(service="PISP"),--(used="Y"),response)/SUMPRODUCT(--(date=$A75),--(service="PISP"),--(used="Y"),size)),NA())</f>
        <v>#N/A</v>
      </c>
      <c r="F75" s="71" t="e">
        <f>IFERROR((SUMPRODUCT(--(date=$A75),--(service="AISP"),--(used="Y"),response)/SUMPRODUCT(--(date=$A75),--(service="AISP"),--(used="Y"),volume)),NA())</f>
        <v>#N/A</v>
      </c>
      <c r="G75" s="71" t="e">
        <f>IFERROR((SUMPRODUCT(--(date=$A75),--(service="AISP"),--(used="Y"),response)/SUMPRODUCT(--(date=$A75),--(service="AISP"),--(used="Y"),size)),NA())</f>
        <v>#N/A</v>
      </c>
      <c r="H75" s="71" t="e">
        <f>IFERROR((SUMPRODUCT(--(date=$A75),--(service="CoF"),--(used="Y"),response)/SUMPRODUCT(--(date=$A75),--(service="CoF"),--(used="Y"),volume)),NA())</f>
        <v>#N/A</v>
      </c>
      <c r="I75" s="21" t="e">
        <f>IFERROR((SUMIF(date,A75,error)/SUMIF(date,A75,volume)),NA())</f>
        <v>#N/A</v>
      </c>
    </row>
    <row r="76" spans="1:9">
      <c r="A76" s="15">
        <f>A75+1</f>
        <v>45817</v>
      </c>
      <c r="B76" s="21">
        <f>IF(C76="",NA(),1-C76)</f>
        <v>1</v>
      </c>
      <c r="C76" s="21">
        <v>0</v>
      </c>
      <c r="D76" s="71" t="e">
        <f>IFERROR((SUMPRODUCT(--(date=$A76),--(service="PISP"),--(used="Y"),response)/SUMPRODUCT(--(date=$A76),--(service="PISP"),--(used="Y"),volume)),NA())</f>
        <v>#N/A</v>
      </c>
      <c r="E76" s="71" t="e">
        <f>IFERROR((SUMPRODUCT(--(date=$A76),--(service="PISP"),--(used="Y"),response)/SUMPRODUCT(--(date=$A76),--(service="PISP"),--(used="Y"),size)),NA())</f>
        <v>#N/A</v>
      </c>
      <c r="F76" s="71" t="e">
        <f>IFERROR((SUMPRODUCT(--(date=$A76),--(service="AISP"),--(used="Y"),response)/SUMPRODUCT(--(date=$A76),--(service="AISP"),--(used="Y"),volume)),NA())</f>
        <v>#N/A</v>
      </c>
      <c r="G76" s="71" t="e">
        <f>IFERROR((SUMPRODUCT(--(date=$A76),--(service="AISP"),--(used="Y"),response)/SUMPRODUCT(--(date=$A76),--(service="AISP"),--(used="Y"),size)),NA())</f>
        <v>#N/A</v>
      </c>
      <c r="H76" s="71" t="e">
        <f>IFERROR((SUMPRODUCT(--(date=$A76),--(service="CoF"),--(used="Y"),response)/SUMPRODUCT(--(date=$A76),--(service="CoF"),--(used="Y"),volume)),NA())</f>
        <v>#N/A</v>
      </c>
      <c r="I76" s="21" t="e">
        <f>IFERROR((SUMIF(date,A76,error)/SUMIF(date,A76,volume)),NA())</f>
        <v>#N/A</v>
      </c>
    </row>
    <row r="77" spans="1:9">
      <c r="A77" s="15">
        <f>A76+1</f>
        <v>45818</v>
      </c>
      <c r="B77" s="21">
        <f>IF(C77="",NA(),1-C77)</f>
        <v>1</v>
      </c>
      <c r="C77" s="21">
        <v>0</v>
      </c>
      <c r="D77" s="71" t="e">
        <f>IFERROR((SUMPRODUCT(--(date=$A77),--(service="PISP"),--(used="Y"),response)/SUMPRODUCT(--(date=$A77),--(service="PISP"),--(used="Y"),volume)),NA())</f>
        <v>#N/A</v>
      </c>
      <c r="E77" s="71" t="e">
        <f>IFERROR((SUMPRODUCT(--(date=$A77),--(service="PISP"),--(used="Y"),response)/SUMPRODUCT(--(date=$A77),--(service="PISP"),--(used="Y"),size)),NA())</f>
        <v>#N/A</v>
      </c>
      <c r="F77" s="71" t="e">
        <f>IFERROR((SUMPRODUCT(--(date=$A77),--(service="AISP"),--(used="Y"),response)/SUMPRODUCT(--(date=$A77),--(service="AISP"),--(used="Y"),volume)),NA())</f>
        <v>#N/A</v>
      </c>
      <c r="G77" s="71" t="e">
        <f>IFERROR((SUMPRODUCT(--(date=$A77),--(service="AISP"),--(used="Y"),response)/SUMPRODUCT(--(date=$A77),--(service="AISP"),--(used="Y"),size)),NA())</f>
        <v>#N/A</v>
      </c>
      <c r="H77" s="71" t="e">
        <f>IFERROR((SUMPRODUCT(--(date=$A77),--(service="CoF"),--(used="Y"),response)/SUMPRODUCT(--(date=$A77),--(service="CoF"),--(used="Y"),volume)),NA())</f>
        <v>#N/A</v>
      </c>
      <c r="I77" s="21" t="e">
        <f>IFERROR((SUMIF(date,A77,error)/SUMIF(date,A77,volume)),NA())</f>
        <v>#N/A</v>
      </c>
    </row>
    <row r="78" spans="1:9">
      <c r="A78" s="15">
        <f>A77+1</f>
        <v>45819</v>
      </c>
      <c r="B78" s="21">
        <f>IF(C78="",NA(),1-C78)</f>
        <v>1</v>
      </c>
      <c r="C78" s="21">
        <v>0</v>
      </c>
      <c r="D78" s="71" t="e">
        <f>IFERROR((SUMPRODUCT(--(date=$A78),--(service="PISP"),--(used="Y"),response)/SUMPRODUCT(--(date=$A78),--(service="PISP"),--(used="Y"),volume)),NA())</f>
        <v>#N/A</v>
      </c>
      <c r="E78" s="71" t="e">
        <f>IFERROR((SUMPRODUCT(--(date=$A78),--(service="PISP"),--(used="Y"),response)/SUMPRODUCT(--(date=$A78),--(service="PISP"),--(used="Y"),size)),NA())</f>
        <v>#N/A</v>
      </c>
      <c r="F78" s="71" t="e">
        <f>IFERROR((SUMPRODUCT(--(date=$A78),--(service="AISP"),--(used="Y"),response)/SUMPRODUCT(--(date=$A78),--(service="AISP"),--(used="Y"),volume)),NA())</f>
        <v>#N/A</v>
      </c>
      <c r="G78" s="71" t="e">
        <f>IFERROR((SUMPRODUCT(--(date=$A78),--(service="AISP"),--(used="Y"),response)/SUMPRODUCT(--(date=$A78),--(service="AISP"),--(used="Y"),size)),NA())</f>
        <v>#N/A</v>
      </c>
      <c r="H78" s="71" t="e">
        <f>IFERROR((SUMPRODUCT(--(date=$A78),--(service="CoF"),--(used="Y"),response)/SUMPRODUCT(--(date=$A78),--(service="CoF"),--(used="Y"),volume)),NA())</f>
        <v>#N/A</v>
      </c>
      <c r="I78" s="21" t="e">
        <f>IFERROR((SUMIF(date,A78,error)/SUMIF(date,A78,volume)),NA())</f>
        <v>#N/A</v>
      </c>
    </row>
    <row r="79" spans="1:9">
      <c r="A79" s="15">
        <f>A78+1</f>
        <v>45820</v>
      </c>
      <c r="B79" s="21">
        <f>IF(C79="",NA(),1-C79)</f>
        <v>1</v>
      </c>
      <c r="C79" s="21">
        <v>0</v>
      </c>
      <c r="D79" s="71" t="e">
        <f>IFERROR((SUMPRODUCT(--(date=$A79),--(service="PISP"),--(used="Y"),response)/SUMPRODUCT(--(date=$A79),--(service="PISP"),--(used="Y"),volume)),NA())</f>
        <v>#N/A</v>
      </c>
      <c r="E79" s="71" t="e">
        <f>IFERROR((SUMPRODUCT(--(date=$A79),--(service="PISP"),--(used="Y"),response)/SUMPRODUCT(--(date=$A79),--(service="PISP"),--(used="Y"),size)),NA())</f>
        <v>#N/A</v>
      </c>
      <c r="F79" s="71" t="e">
        <f>IFERROR((SUMPRODUCT(--(date=$A79),--(service="AISP"),--(used="Y"),response)/SUMPRODUCT(--(date=$A79),--(service="AISP"),--(used="Y"),volume)),NA())</f>
        <v>#N/A</v>
      </c>
      <c r="G79" s="71" t="e">
        <f>IFERROR((SUMPRODUCT(--(date=$A79),--(service="AISP"),--(used="Y"),response)/SUMPRODUCT(--(date=$A79),--(service="AISP"),--(used="Y"),size)),NA())</f>
        <v>#N/A</v>
      </c>
      <c r="H79" s="71" t="e">
        <f>IFERROR((SUMPRODUCT(--(date=$A79),--(service="CoF"),--(used="Y"),response)/SUMPRODUCT(--(date=$A79),--(service="CoF"),--(used="Y"),volume)),NA())</f>
        <v>#N/A</v>
      </c>
      <c r="I79" s="21" t="e">
        <f>IFERROR((SUMIF(date,A79,error)/SUMIF(date,A79,volume)),NA())</f>
        <v>#N/A</v>
      </c>
    </row>
    <row r="80" spans="1:9">
      <c r="A80" s="15">
        <f>A79+1</f>
        <v>45821</v>
      </c>
      <c r="B80" s="21">
        <f>IF(C80="",NA(),1-C80)</f>
        <v>1</v>
      </c>
      <c r="C80" s="21">
        <v>0</v>
      </c>
      <c r="D80" s="71" t="e">
        <f>IFERROR((SUMPRODUCT(--(date=$A80),--(service="PISP"),--(used="Y"),response)/SUMPRODUCT(--(date=$A80),--(service="PISP"),--(used="Y"),volume)),NA())</f>
        <v>#N/A</v>
      </c>
      <c r="E80" s="71" t="e">
        <f>IFERROR((SUMPRODUCT(--(date=$A80),--(service="PISP"),--(used="Y"),response)/SUMPRODUCT(--(date=$A80),--(service="PISP"),--(used="Y"),size)),NA())</f>
        <v>#N/A</v>
      </c>
      <c r="F80" s="71" t="e">
        <f>IFERROR((SUMPRODUCT(--(date=$A80),--(service="AISP"),--(used="Y"),response)/SUMPRODUCT(--(date=$A80),--(service="AISP"),--(used="Y"),volume)),NA())</f>
        <v>#N/A</v>
      </c>
      <c r="G80" s="71" t="e">
        <f>IFERROR((SUMPRODUCT(--(date=$A80),--(service="AISP"),--(used="Y"),response)/SUMPRODUCT(--(date=$A80),--(service="AISP"),--(used="Y"),size)),NA())</f>
        <v>#N/A</v>
      </c>
      <c r="H80" s="71" t="e">
        <f>IFERROR((SUMPRODUCT(--(date=$A80),--(service="CoF"),--(used="Y"),response)/SUMPRODUCT(--(date=$A80),--(service="CoF"),--(used="Y"),volume)),NA())</f>
        <v>#N/A</v>
      </c>
      <c r="I80" s="21" t="e">
        <f>IFERROR((SUMIF(date,A80,error)/SUMIF(date,A80,volume)),NA())</f>
        <v>#N/A</v>
      </c>
    </row>
    <row r="81" spans="1:9">
      <c r="A81" s="15">
        <f>A80+1</f>
        <v>45822</v>
      </c>
      <c r="B81" s="21">
        <f>IF(C81="",NA(),1-C81)</f>
        <v>1</v>
      </c>
      <c r="C81" s="21">
        <v>0</v>
      </c>
      <c r="D81" s="71" t="e">
        <f>IFERROR((SUMPRODUCT(--(date=$A81),--(service="PISP"),--(used="Y"),response)/SUMPRODUCT(--(date=$A81),--(service="PISP"),--(used="Y"),volume)),NA())</f>
        <v>#N/A</v>
      </c>
      <c r="E81" s="71" t="e">
        <f>IFERROR((SUMPRODUCT(--(date=$A81),--(service="PISP"),--(used="Y"),response)/SUMPRODUCT(--(date=$A81),--(service="PISP"),--(used="Y"),size)),NA())</f>
        <v>#N/A</v>
      </c>
      <c r="F81" s="71" t="e">
        <f>IFERROR((SUMPRODUCT(--(date=$A81),--(service="AISP"),--(used="Y"),response)/SUMPRODUCT(--(date=$A81),--(service="AISP"),--(used="Y"),volume)),NA())</f>
        <v>#N/A</v>
      </c>
      <c r="G81" s="71" t="e">
        <f>IFERROR((SUMPRODUCT(--(date=$A81),--(service="AISP"),--(used="Y"),response)/SUMPRODUCT(--(date=$A81),--(service="AISP"),--(used="Y"),size)),NA())</f>
        <v>#N/A</v>
      </c>
      <c r="H81" s="71" t="e">
        <f>IFERROR((SUMPRODUCT(--(date=$A81),--(service="CoF"),--(used="Y"),response)/SUMPRODUCT(--(date=$A81),--(service="CoF"),--(used="Y"),volume)),NA())</f>
        <v>#N/A</v>
      </c>
      <c r="I81" s="21" t="e">
        <f>IFERROR((SUMIF(date,A81,error)/SUMIF(date,A81,volume)),NA())</f>
        <v>#N/A</v>
      </c>
    </row>
    <row r="82" spans="1:9">
      <c r="A82" s="15">
        <f>A81+1</f>
        <v>45823</v>
      </c>
      <c r="B82" s="21">
        <f>IF(C82="",NA(),1-C82)</f>
        <v>1</v>
      </c>
      <c r="C82" s="21">
        <v>0</v>
      </c>
      <c r="D82" s="71" t="e">
        <f>IFERROR((SUMPRODUCT(--(date=$A82),--(service="PISP"),--(used="Y"),response)/SUMPRODUCT(--(date=$A82),--(service="PISP"),--(used="Y"),volume)),NA())</f>
        <v>#N/A</v>
      </c>
      <c r="E82" s="71" t="e">
        <f>IFERROR((SUMPRODUCT(--(date=$A82),--(service="PISP"),--(used="Y"),response)/SUMPRODUCT(--(date=$A82),--(service="PISP"),--(used="Y"),size)),NA())</f>
        <v>#N/A</v>
      </c>
      <c r="F82" s="71" t="e">
        <f>IFERROR((SUMPRODUCT(--(date=$A82),--(service="AISP"),--(used="Y"),response)/SUMPRODUCT(--(date=$A82),--(service="AISP"),--(used="Y"),volume)),NA())</f>
        <v>#N/A</v>
      </c>
      <c r="G82" s="71" t="e">
        <f>IFERROR((SUMPRODUCT(--(date=$A82),--(service="AISP"),--(used="Y"),response)/SUMPRODUCT(--(date=$A82),--(service="AISP"),--(used="Y"),size)),NA())</f>
        <v>#N/A</v>
      </c>
      <c r="H82" s="71" t="e">
        <f>IFERROR((SUMPRODUCT(--(date=$A82),--(service="CoF"),--(used="Y"),response)/SUMPRODUCT(--(date=$A82),--(service="CoF"),--(used="Y"),volume)),NA())</f>
        <v>#N/A</v>
      </c>
      <c r="I82" s="21" t="e">
        <f>IFERROR((SUMIF(date,A82,error)/SUMIF(date,A82,volume)),NA())</f>
        <v>#N/A</v>
      </c>
    </row>
    <row r="83" spans="1:9">
      <c r="A83" s="15">
        <f>A82+1</f>
        <v>45824</v>
      </c>
      <c r="B83" s="21">
        <f>IF(C83="",NA(),1-C83)</f>
        <v>1</v>
      </c>
      <c r="C83" s="21">
        <v>0</v>
      </c>
      <c r="D83" s="71" t="e">
        <f>IFERROR((SUMPRODUCT(--(date=$A83),--(service="PISP"),--(used="Y"),response)/SUMPRODUCT(--(date=$A83),--(service="PISP"),--(used="Y"),volume)),NA())</f>
        <v>#N/A</v>
      </c>
      <c r="E83" s="71" t="e">
        <f>IFERROR((SUMPRODUCT(--(date=$A83),--(service="PISP"),--(used="Y"),response)/SUMPRODUCT(--(date=$A83),--(service="PISP"),--(used="Y"),size)),NA())</f>
        <v>#N/A</v>
      </c>
      <c r="F83" s="71" t="e">
        <f>IFERROR((SUMPRODUCT(--(date=$A83),--(service="AISP"),--(used="Y"),response)/SUMPRODUCT(--(date=$A83),--(service="AISP"),--(used="Y"),volume)),NA())</f>
        <v>#N/A</v>
      </c>
      <c r="G83" s="71" t="e">
        <f>IFERROR((SUMPRODUCT(--(date=$A83),--(service="AISP"),--(used="Y"),response)/SUMPRODUCT(--(date=$A83),--(service="AISP"),--(used="Y"),size)),NA())</f>
        <v>#N/A</v>
      </c>
      <c r="H83" s="71" t="e">
        <f>IFERROR((SUMPRODUCT(--(date=$A83),--(service="CoF"),--(used="Y"),response)/SUMPRODUCT(--(date=$A83),--(service="CoF"),--(used="Y"),volume)),NA())</f>
        <v>#N/A</v>
      </c>
      <c r="I83" s="21" t="e">
        <f>IFERROR((SUMIF(date,A83,error)/SUMIF(date,A83,volume)),NA())</f>
        <v>#N/A</v>
      </c>
    </row>
    <row r="84" spans="1:9">
      <c r="A84" s="15">
        <f>A83+1</f>
        <v>45825</v>
      </c>
      <c r="B84" s="21">
        <f>IF(C84="",NA(),1-C84)</f>
        <v>1</v>
      </c>
      <c r="C84" s="21">
        <v>0</v>
      </c>
      <c r="D84" s="71" t="e">
        <f>IFERROR((SUMPRODUCT(--(date=$A84),--(service="PISP"),--(used="Y"),response)/SUMPRODUCT(--(date=$A84),--(service="PISP"),--(used="Y"),volume)),NA())</f>
        <v>#N/A</v>
      </c>
      <c r="E84" s="71" t="e">
        <f>IFERROR((SUMPRODUCT(--(date=$A84),--(service="PISP"),--(used="Y"),response)/SUMPRODUCT(--(date=$A84),--(service="PISP"),--(used="Y"),size)),NA())</f>
        <v>#N/A</v>
      </c>
      <c r="F84" s="71" t="e">
        <f>IFERROR((SUMPRODUCT(--(date=$A84),--(service="AISP"),--(used="Y"),response)/SUMPRODUCT(--(date=$A84),--(service="AISP"),--(used="Y"),volume)),NA())</f>
        <v>#N/A</v>
      </c>
      <c r="G84" s="71" t="e">
        <f>IFERROR((SUMPRODUCT(--(date=$A84),--(service="AISP"),--(used="Y"),response)/SUMPRODUCT(--(date=$A84),--(service="AISP"),--(used="Y"),size)),NA())</f>
        <v>#N/A</v>
      </c>
      <c r="H84" s="71" t="e">
        <f>IFERROR((SUMPRODUCT(--(date=$A84),--(service="CoF"),--(used="Y"),response)/SUMPRODUCT(--(date=$A84),--(service="CoF"),--(used="Y"),volume)),NA())</f>
        <v>#N/A</v>
      </c>
      <c r="I84" s="21" t="e">
        <f>IFERROR((SUMIF(date,A84,error)/SUMIF(date,A84,volume)),NA())</f>
        <v>#N/A</v>
      </c>
    </row>
    <row r="85" spans="1:9">
      <c r="A85" s="15">
        <f>A84+1</f>
        <v>45826</v>
      </c>
      <c r="B85" s="21">
        <f>IF(C85="",NA(),1-C85)</f>
        <v>1</v>
      </c>
      <c r="C85" s="21">
        <v>0</v>
      </c>
      <c r="D85" s="71" t="e">
        <f>IFERROR((SUMPRODUCT(--(date=$A85),--(service="PISP"),--(used="Y"),response)/SUMPRODUCT(--(date=$A85),--(service="PISP"),--(used="Y"),volume)),NA())</f>
        <v>#N/A</v>
      </c>
      <c r="E85" s="71" t="e">
        <f>IFERROR((SUMPRODUCT(--(date=$A85),--(service="PISP"),--(used="Y"),response)/SUMPRODUCT(--(date=$A85),--(service="PISP"),--(used="Y"),size)),NA())</f>
        <v>#N/A</v>
      </c>
      <c r="F85" s="71" t="e">
        <f>IFERROR((SUMPRODUCT(--(date=$A85),--(service="AISP"),--(used="Y"),response)/SUMPRODUCT(--(date=$A85),--(service="AISP"),--(used="Y"),volume)),NA())</f>
        <v>#N/A</v>
      </c>
      <c r="G85" s="71" t="e">
        <f>IFERROR((SUMPRODUCT(--(date=$A85),--(service="AISP"),--(used="Y"),response)/SUMPRODUCT(--(date=$A85),--(service="AISP"),--(used="Y"),size)),NA())</f>
        <v>#N/A</v>
      </c>
      <c r="H85" s="71" t="e">
        <f>IFERROR((SUMPRODUCT(--(date=$A85),--(service="CoF"),--(used="Y"),response)/SUMPRODUCT(--(date=$A85),--(service="CoF"),--(used="Y"),volume)),NA())</f>
        <v>#N/A</v>
      </c>
      <c r="I85" s="21" t="e">
        <f>IFERROR((SUMIF(date,A85,error)/SUMIF(date,A85,volume)),NA())</f>
        <v>#N/A</v>
      </c>
    </row>
    <row r="86" spans="1:9">
      <c r="A86" s="15">
        <f>A85+1</f>
        <v>45827</v>
      </c>
      <c r="B86" s="21">
        <f>IF(C86="",NA(),1-C86)</f>
        <v>1</v>
      </c>
      <c r="C86" s="21">
        <v>0</v>
      </c>
      <c r="D86" s="71" t="e">
        <f>IFERROR((SUMPRODUCT(--(date=$A86),--(service="PISP"),--(used="Y"),response)/SUMPRODUCT(--(date=$A86),--(service="PISP"),--(used="Y"),volume)),NA())</f>
        <v>#N/A</v>
      </c>
      <c r="E86" s="71" t="e">
        <f>IFERROR((SUMPRODUCT(--(date=$A86),--(service="PISP"),--(used="Y"),response)/SUMPRODUCT(--(date=$A86),--(service="PISP"),--(used="Y"),size)),NA())</f>
        <v>#N/A</v>
      </c>
      <c r="F86" s="71" t="e">
        <f>IFERROR((SUMPRODUCT(--(date=$A86),--(service="AISP"),--(used="Y"),response)/SUMPRODUCT(--(date=$A86),--(service="AISP"),--(used="Y"),volume)),NA())</f>
        <v>#N/A</v>
      </c>
      <c r="G86" s="71" t="e">
        <f>IFERROR((SUMPRODUCT(--(date=$A86),--(service="AISP"),--(used="Y"),response)/SUMPRODUCT(--(date=$A86),--(service="AISP"),--(used="Y"),size)),NA())</f>
        <v>#N/A</v>
      </c>
      <c r="H86" s="71" t="e">
        <f>IFERROR((SUMPRODUCT(--(date=$A86),--(service="CoF"),--(used="Y"),response)/SUMPRODUCT(--(date=$A86),--(service="CoF"),--(used="Y"),volume)),NA())</f>
        <v>#N/A</v>
      </c>
      <c r="I86" s="21" t="e">
        <f>IFERROR((SUMIF(date,A86,error)/SUMIF(date,A86,volume)),NA())</f>
        <v>#N/A</v>
      </c>
    </row>
    <row r="87" spans="1:9">
      <c r="A87" s="15">
        <f>A86+1</f>
        <v>45828</v>
      </c>
      <c r="B87" s="21">
        <f>IF(C87="",NA(),1-C87)</f>
        <v>1</v>
      </c>
      <c r="C87" s="21">
        <v>0</v>
      </c>
      <c r="D87" s="71" t="e">
        <f>IFERROR((SUMPRODUCT(--(date=$A87),--(service="PISP"),--(used="Y"),response)/SUMPRODUCT(--(date=$A87),--(service="PISP"),--(used="Y"),volume)),NA())</f>
        <v>#N/A</v>
      </c>
      <c r="E87" s="71" t="e">
        <f>IFERROR((SUMPRODUCT(--(date=$A87),--(service="PISP"),--(used="Y"),response)/SUMPRODUCT(--(date=$A87),--(service="PISP"),--(used="Y"),size)),NA())</f>
        <v>#N/A</v>
      </c>
      <c r="F87" s="71" t="e">
        <f>IFERROR((SUMPRODUCT(--(date=$A87),--(service="AISP"),--(used="Y"),response)/SUMPRODUCT(--(date=$A87),--(service="AISP"),--(used="Y"),volume)),NA())</f>
        <v>#N/A</v>
      </c>
      <c r="G87" s="71" t="e">
        <f>IFERROR((SUMPRODUCT(--(date=$A87),--(service="AISP"),--(used="Y"),response)/SUMPRODUCT(--(date=$A87),--(service="AISP"),--(used="Y"),size)),NA())</f>
        <v>#N/A</v>
      </c>
      <c r="H87" s="71" t="e">
        <f>IFERROR((SUMPRODUCT(--(date=$A87),--(service="CoF"),--(used="Y"),response)/SUMPRODUCT(--(date=$A87),--(service="CoF"),--(used="Y"),volume)),NA())</f>
        <v>#N/A</v>
      </c>
      <c r="I87" s="21" t="e">
        <f>IFERROR((SUMIF(date,A87,error)/SUMIF(date,A87,volume)),NA())</f>
        <v>#N/A</v>
      </c>
    </row>
    <row r="88" spans="1:9">
      <c r="A88" s="15">
        <f>A87+1</f>
        <v>45829</v>
      </c>
      <c r="B88" s="21">
        <f>IF(C88="",NA(),1-C88)</f>
        <v>1</v>
      </c>
      <c r="C88" s="21">
        <v>0</v>
      </c>
      <c r="D88" s="71" t="e">
        <f>IFERROR((SUMPRODUCT(--(date=$A88),--(service="PISP"),--(used="Y"),response)/SUMPRODUCT(--(date=$A88),--(service="PISP"),--(used="Y"),volume)),NA())</f>
        <v>#N/A</v>
      </c>
      <c r="E88" s="71" t="e">
        <f>IFERROR((SUMPRODUCT(--(date=$A88),--(service="PISP"),--(used="Y"),response)/SUMPRODUCT(--(date=$A88),--(service="PISP"),--(used="Y"),size)),NA())</f>
        <v>#N/A</v>
      </c>
      <c r="F88" s="71" t="e">
        <f>IFERROR((SUMPRODUCT(--(date=$A88),--(service="AISP"),--(used="Y"),response)/SUMPRODUCT(--(date=$A88),--(service="AISP"),--(used="Y"),volume)),NA())</f>
        <v>#N/A</v>
      </c>
      <c r="G88" s="71" t="e">
        <f>IFERROR((SUMPRODUCT(--(date=$A88),--(service="AISP"),--(used="Y"),response)/SUMPRODUCT(--(date=$A88),--(service="AISP"),--(used="Y"),size)),NA())</f>
        <v>#N/A</v>
      </c>
      <c r="H88" s="71" t="e">
        <f>IFERROR((SUMPRODUCT(--(date=$A88),--(service="CoF"),--(used="Y"),response)/SUMPRODUCT(--(date=$A88),--(service="CoF"),--(used="Y"),volume)),NA())</f>
        <v>#N/A</v>
      </c>
      <c r="I88" s="21" t="e">
        <f>IFERROR((SUMIF(date,A88,error)/SUMIF(date,A88,volume)),NA())</f>
        <v>#N/A</v>
      </c>
    </row>
    <row r="89" spans="1:9">
      <c r="A89" s="15">
        <f>A88+1</f>
        <v>45830</v>
      </c>
      <c r="B89" s="21">
        <f t="shared" ref="B89" si="42">IF(C89="",NA(),1-C89)</f>
        <v>1</v>
      </c>
      <c r="C89" s="21">
        <v>0</v>
      </c>
      <c r="D89" s="71" t="e">
        <f>IFERROR((SUMPRODUCT(--(date=$A89),--(service="PISP"),--(used="Y"),response)/SUMPRODUCT(--(date=$A89),--(service="PISP"),--(used="Y"),volume)),NA())</f>
        <v>#N/A</v>
      </c>
      <c r="E89" s="71" t="e">
        <f>IFERROR((SUMPRODUCT(--(date=$A89),--(service="PISP"),--(used="Y"),response)/SUMPRODUCT(--(date=$A89),--(service="PISP"),--(used="Y"),size)),NA())</f>
        <v>#N/A</v>
      </c>
      <c r="F89" s="71" t="e">
        <f>IFERROR((SUMPRODUCT(--(date=$A89),--(service="AISP"),--(used="Y"),response)/SUMPRODUCT(--(date=$A89),--(service="AISP"),--(used="Y"),volume)),NA())</f>
        <v>#N/A</v>
      </c>
      <c r="G89" s="71" t="e">
        <f>IFERROR((SUMPRODUCT(--(date=$A89),--(service="AISP"),--(used="Y"),response)/SUMPRODUCT(--(date=$A89),--(service="AISP"),--(used="Y"),size)),NA())</f>
        <v>#N/A</v>
      </c>
      <c r="H89" s="71" t="e">
        <f>IFERROR((SUMPRODUCT(--(date=$A89),--(service="CoF"),--(used="Y"),response)/SUMPRODUCT(--(date=$A89),--(service="CoF"),--(used="Y"),volume)),NA())</f>
        <v>#N/A</v>
      </c>
      <c r="I89" s="21" t="e">
        <f t="shared" ref="I89" si="43">IFERROR((SUMIF(date,A89,error)/SUMIF(date,A89,volume)),NA())</f>
        <v>#N/A</v>
      </c>
    </row>
    <row r="90" spans="1:9">
      <c r="A90" s="15">
        <f>A89+1</f>
        <v>45831</v>
      </c>
      <c r="B90" s="21">
        <f t="shared" ref="B90:B98" si="44">IF(C90="",NA(),1-C90)</f>
        <v>1</v>
      </c>
      <c r="C90" s="21">
        <v>0</v>
      </c>
      <c r="D90" s="71" t="e">
        <f>IFERROR((SUMPRODUCT(--(date=$A90),--(service="PISP"),--(used="Y"),response)/SUMPRODUCT(--(date=$A90),--(service="PISP"),--(used="Y"),volume)),NA())</f>
        <v>#N/A</v>
      </c>
      <c r="E90" s="71" t="e">
        <f>IFERROR((SUMPRODUCT(--(date=$A90),--(service="PISP"),--(used="Y"),response)/SUMPRODUCT(--(date=$A90),--(service="PISP"),--(used="Y"),size)),NA())</f>
        <v>#N/A</v>
      </c>
      <c r="F90" s="71" t="e">
        <f>IFERROR((SUMPRODUCT(--(date=$A90),--(service="AISP"),--(used="Y"),response)/SUMPRODUCT(--(date=$A90),--(service="AISP"),--(used="Y"),volume)),NA())</f>
        <v>#N/A</v>
      </c>
      <c r="G90" s="71" t="e">
        <f>IFERROR((SUMPRODUCT(--(date=$A90),--(service="AISP"),--(used="Y"),response)/SUMPRODUCT(--(date=$A90),--(service="AISP"),--(used="Y"),size)),NA())</f>
        <v>#N/A</v>
      </c>
      <c r="H90" s="71" t="e">
        <f>IFERROR((SUMPRODUCT(--(date=$A90),--(service="CoF"),--(used="Y"),response)/SUMPRODUCT(--(date=$A90),--(service="CoF"),--(used="Y"),volume)),NA())</f>
        <v>#N/A</v>
      </c>
      <c r="I90" s="21" t="e">
        <f t="shared" ref="I90:I96" si="45">IFERROR((SUMIF(date,A90,error)/SUMIF(date,A90,volume)),NA())</f>
        <v>#N/A</v>
      </c>
    </row>
    <row r="91" spans="1:9">
      <c r="A91" s="15">
        <f>A90+1</f>
        <v>45832</v>
      </c>
      <c r="B91" s="21">
        <f>IF(C91="",NA(),1-C91)</f>
        <v>1</v>
      </c>
      <c r="C91" s="21">
        <v>0</v>
      </c>
      <c r="D91" s="71" t="e">
        <f>IFERROR((SUMPRODUCT(--(date=$A91),--(service="PISP"),--(used="Y"),response)/SUMPRODUCT(--(date=$A91),--(service="PISP"),--(used="Y"),volume)),NA())</f>
        <v>#N/A</v>
      </c>
      <c r="E91" s="71" t="e">
        <f>IFERROR((SUMPRODUCT(--(date=$A91),--(service="PISP"),--(used="Y"),response)/SUMPRODUCT(--(date=$A91),--(service="PISP"),--(used="Y"),size)),NA())</f>
        <v>#N/A</v>
      </c>
      <c r="F91" s="71" t="e">
        <f>IFERROR((SUMPRODUCT(--(date=$A91),--(service="AISP"),--(used="Y"),response)/SUMPRODUCT(--(date=$A91),--(service="AISP"),--(used="Y"),volume)),NA())</f>
        <v>#N/A</v>
      </c>
      <c r="G91" s="71" t="e">
        <f>IFERROR((SUMPRODUCT(--(date=$A91),--(service="AISP"),--(used="Y"),response)/SUMPRODUCT(--(date=$A91),--(service="AISP"),--(used="Y"),size)),NA())</f>
        <v>#N/A</v>
      </c>
      <c r="H91" s="71" t="e">
        <f>IFERROR((SUMPRODUCT(--(date=$A91),--(service="CoF"),--(used="Y"),response)/SUMPRODUCT(--(date=$A91),--(service="CoF"),--(used="Y"),volume)),NA())</f>
        <v>#N/A</v>
      </c>
      <c r="I91" s="21" t="e">
        <f>IFERROR((SUMIF(date,A91,error)/SUMIF(date,A91,volume)),NA())</f>
        <v>#N/A</v>
      </c>
    </row>
    <row r="92" spans="1:9">
      <c r="A92" s="15">
        <f>A91+1</f>
        <v>45833</v>
      </c>
      <c r="B92" s="21">
        <f>IF(C92="",NA(),1-C92)</f>
        <v>1</v>
      </c>
      <c r="C92" s="21">
        <v>0</v>
      </c>
      <c r="D92" s="71" t="e">
        <f>IFERROR((SUMPRODUCT(--(date=$A92),--(service="PISP"),--(used="Y"),response)/SUMPRODUCT(--(date=$A92),--(service="PISP"),--(used="Y"),volume)),NA())</f>
        <v>#N/A</v>
      </c>
      <c r="E92" s="71" t="e">
        <f>IFERROR((SUMPRODUCT(--(date=$A92),--(service="PISP"),--(used="Y"),response)/SUMPRODUCT(--(date=$A92),--(service="PISP"),--(used="Y"),size)),NA())</f>
        <v>#N/A</v>
      </c>
      <c r="F92" s="71" t="e">
        <f>IFERROR((SUMPRODUCT(--(date=$A92),--(service="AISP"),--(used="Y"),response)/SUMPRODUCT(--(date=$A92),--(service="AISP"),--(used="Y"),volume)),NA())</f>
        <v>#N/A</v>
      </c>
      <c r="G92" s="71" t="e">
        <f>IFERROR((SUMPRODUCT(--(date=$A92),--(service="AISP"),--(used="Y"),response)/SUMPRODUCT(--(date=$A92),--(service="AISP"),--(used="Y"),size)),NA())</f>
        <v>#N/A</v>
      </c>
      <c r="H92" s="71" t="e">
        <f>IFERROR((SUMPRODUCT(--(date=$A92),--(service="CoF"),--(used="Y"),response)/SUMPRODUCT(--(date=$A92),--(service="CoF"),--(used="Y"),volume)),NA())</f>
        <v>#N/A</v>
      </c>
      <c r="I92" s="21" t="e">
        <f>IFERROR((SUMIF(date,A92,error)/SUMIF(date,A92,volume)),NA())</f>
        <v>#N/A</v>
      </c>
    </row>
    <row r="93" spans="1:9">
      <c r="A93" s="15">
        <f>A92+1</f>
        <v>45834</v>
      </c>
      <c r="B93" s="21">
        <f>IF(C93="",NA(),1-C93)</f>
        <v>1</v>
      </c>
      <c r="C93" s="21">
        <v>0</v>
      </c>
      <c r="D93" s="71" t="e">
        <f>IFERROR((SUMPRODUCT(--(date=$A93),--(service="PISP"),--(used="Y"),response)/SUMPRODUCT(--(date=$A93),--(service="PISP"),--(used="Y"),volume)),NA())</f>
        <v>#N/A</v>
      </c>
      <c r="E93" s="71" t="e">
        <f>IFERROR((SUMPRODUCT(--(date=$A93),--(service="PISP"),--(used="Y"),response)/SUMPRODUCT(--(date=$A93),--(service="PISP"),--(used="Y"),size)),NA())</f>
        <v>#N/A</v>
      </c>
      <c r="F93" s="71" t="e">
        <f>IFERROR((SUMPRODUCT(--(date=$A93),--(service="AISP"),--(used="Y"),response)/SUMPRODUCT(--(date=$A93),--(service="AISP"),--(used="Y"),volume)),NA())</f>
        <v>#N/A</v>
      </c>
      <c r="G93" s="71" t="e">
        <f>IFERROR((SUMPRODUCT(--(date=$A93),--(service="AISP"),--(used="Y"),response)/SUMPRODUCT(--(date=$A93),--(service="AISP"),--(used="Y"),size)),NA())</f>
        <v>#N/A</v>
      </c>
      <c r="H93" s="71" t="e">
        <f>IFERROR((SUMPRODUCT(--(date=$A93),--(service="CoF"),--(used="Y"),response)/SUMPRODUCT(--(date=$A93),--(service="CoF"),--(used="Y"),volume)),NA())</f>
        <v>#N/A</v>
      </c>
      <c r="I93" s="21" t="e">
        <f>IFERROR((SUMIF(date,A93,error)/SUMIF(date,A93,volume)),NA())</f>
        <v>#N/A</v>
      </c>
    </row>
    <row r="94" spans="1:9">
      <c r="A94" s="15">
        <f>A93+1</f>
        <v>45835</v>
      </c>
      <c r="B94" s="21">
        <f>IF(C94="",NA(),1-C94)</f>
        <v>1</v>
      </c>
      <c r="C94" s="21">
        <v>0</v>
      </c>
      <c r="D94" s="71" t="e">
        <f>IFERROR((SUMPRODUCT(--(date=$A94),--(service="PISP"),--(used="Y"),response)/SUMPRODUCT(--(date=$A94),--(service="PISP"),--(used="Y"),volume)),NA())</f>
        <v>#N/A</v>
      </c>
      <c r="E94" s="71" t="e">
        <f>IFERROR((SUMPRODUCT(--(date=$A94),--(service="PISP"),--(used="Y"),response)/SUMPRODUCT(--(date=$A94),--(service="PISP"),--(used="Y"),size)),NA())</f>
        <v>#N/A</v>
      </c>
      <c r="F94" s="71" t="e">
        <f>IFERROR((SUMPRODUCT(--(date=$A94),--(service="AISP"),--(used="Y"),response)/SUMPRODUCT(--(date=$A94),--(service="AISP"),--(used="Y"),volume)),NA())</f>
        <v>#N/A</v>
      </c>
      <c r="G94" s="71" t="e">
        <f>IFERROR((SUMPRODUCT(--(date=$A94),--(service="AISP"),--(used="Y"),response)/SUMPRODUCT(--(date=$A94),--(service="AISP"),--(used="Y"),size)),NA())</f>
        <v>#N/A</v>
      </c>
      <c r="H94" s="71" t="e">
        <f>IFERROR((SUMPRODUCT(--(date=$A94),--(service="CoF"),--(used="Y"),response)/SUMPRODUCT(--(date=$A94),--(service="CoF"),--(used="Y"),volume)),NA())</f>
        <v>#N/A</v>
      </c>
      <c r="I94" s="21" t="e">
        <f>IFERROR((SUMIF(date,A94,error)/SUMIF(date,A94,volume)),NA())</f>
        <v>#N/A</v>
      </c>
    </row>
    <row r="95" spans="1:9">
      <c r="A95" s="15">
        <f>A94+1</f>
        <v>45836</v>
      </c>
      <c r="B95" s="21">
        <f>IF(C95="",NA(),1-C95)</f>
        <v>1</v>
      </c>
      <c r="C95" s="21">
        <v>0</v>
      </c>
      <c r="D95" s="71" t="e">
        <f>IFERROR((SUMPRODUCT(--(date=$A95),--(service="PISP"),--(used="Y"),response)/SUMPRODUCT(--(date=$A95),--(service="PISP"),--(used="Y"),volume)),NA())</f>
        <v>#N/A</v>
      </c>
      <c r="E95" s="71" t="e">
        <f>IFERROR((SUMPRODUCT(--(date=$A95),--(service="PISP"),--(used="Y"),response)/SUMPRODUCT(--(date=$A95),--(service="PISP"),--(used="Y"),size)),NA())</f>
        <v>#N/A</v>
      </c>
      <c r="F95" s="71" t="e">
        <f>IFERROR((SUMPRODUCT(--(date=$A95),--(service="AISP"),--(used="Y"),response)/SUMPRODUCT(--(date=$A95),--(service="AISP"),--(used="Y"),volume)),NA())</f>
        <v>#N/A</v>
      </c>
      <c r="G95" s="71" t="e">
        <f>IFERROR((SUMPRODUCT(--(date=$A95),--(service="AISP"),--(used="Y"),response)/SUMPRODUCT(--(date=$A95),--(service="AISP"),--(used="Y"),size)),NA())</f>
        <v>#N/A</v>
      </c>
      <c r="H95" s="71" t="e">
        <f>IFERROR((SUMPRODUCT(--(date=$A95),--(service="CoF"),--(used="Y"),response)/SUMPRODUCT(--(date=$A95),--(service="CoF"),--(used="Y"),volume)),NA())</f>
        <v>#N/A</v>
      </c>
      <c r="I95" s="21" t="e">
        <f>IFERROR((SUMIF(date,A95,error)/SUMIF(date,A95,volume)),NA())</f>
        <v>#N/A</v>
      </c>
    </row>
    <row r="96" spans="1:9">
      <c r="A96" s="15">
        <f>A95+1</f>
        <v>45837</v>
      </c>
      <c r="B96" s="21">
        <f>IF(C96="",NA(),1-C96)</f>
        <v>1</v>
      </c>
      <c r="C96" s="21">
        <v>0</v>
      </c>
      <c r="D96" s="71" t="e">
        <f>IFERROR((SUMPRODUCT(--(date=$A96),--(service="PISP"),--(used="Y"),response)/SUMPRODUCT(--(date=$A96),--(service="PISP"),--(used="Y"),volume)),NA())</f>
        <v>#N/A</v>
      </c>
      <c r="E96" s="71" t="e">
        <f>IFERROR((SUMPRODUCT(--(date=$A96),--(service="PISP"),--(used="Y"),response)/SUMPRODUCT(--(date=$A96),--(service="PISP"),--(used="Y"),size)),NA())</f>
        <v>#N/A</v>
      </c>
      <c r="F96" s="71" t="e">
        <f>IFERROR((SUMPRODUCT(--(date=$A96),--(service="AISP"),--(used="Y"),response)/SUMPRODUCT(--(date=$A96),--(service="AISP"),--(used="Y"),volume)),NA())</f>
        <v>#N/A</v>
      </c>
      <c r="G96" s="71" t="e">
        <f>IFERROR((SUMPRODUCT(--(date=$A96),--(service="AISP"),--(used="Y"),response)/SUMPRODUCT(--(date=$A96),--(service="AISP"),--(used="Y"),size)),NA())</f>
        <v>#N/A</v>
      </c>
      <c r="H96" s="71" t="e">
        <f>IFERROR((SUMPRODUCT(--(date=$A96),--(service="CoF"),--(used="Y"),response)/SUMPRODUCT(--(date=$A96),--(service="CoF"),--(used="Y"),volume)),NA())</f>
        <v>#N/A</v>
      </c>
      <c r="I96" s="21" t="e">
        <f>IFERROR((SUMIF(date,A96,error)/SUMIF(date,A96,volume)),NA())</f>
        <v>#N/A</v>
      </c>
    </row>
    <row r="97" spans="1:9">
      <c r="A97" s="15">
        <f>A96+1</f>
        <v>45838</v>
      </c>
      <c r="B97" s="21">
        <f>IF(C97="",NA(),1-C97)</f>
        <v>1</v>
      </c>
      <c r="C97" s="21">
        <v>0</v>
      </c>
      <c r="D97" s="71" t="e">
        <f>IFERROR((SUMPRODUCT(--(date=$A97),--(service="PISP"),--(used="Y"),response)/SUMPRODUCT(--(date=$A97),--(service="PISP"),--(used="Y"),volume)),NA())</f>
        <v>#N/A</v>
      </c>
      <c r="E97" s="71" t="e">
        <f>IFERROR((SUMPRODUCT(--(date=$A97),--(service="PISP"),--(used="Y"),response)/SUMPRODUCT(--(date=$A97),--(service="PISP"),--(used="Y"),size)),NA())</f>
        <v>#N/A</v>
      </c>
      <c r="F97" s="71" t="e">
        <f>IFERROR((SUMPRODUCT(--(date=$A97),--(service="AISP"),--(used="Y"),response)/SUMPRODUCT(--(date=$A97),--(service="AISP"),--(used="Y"),volume)),NA())</f>
        <v>#N/A</v>
      </c>
      <c r="G97" s="71" t="e">
        <f>IFERROR((SUMPRODUCT(--(date=$A97),--(service="AISP"),--(used="Y"),response)/SUMPRODUCT(--(date=$A97),--(service="AISP"),--(used="Y"),size)),NA())</f>
        <v>#N/A</v>
      </c>
      <c r="H97" s="71" t="e">
        <f>IFERROR((SUMPRODUCT(--(date=$A97),--(service="CoF"),--(used="Y"),response)/SUMPRODUCT(--(date=$A97),--(service="CoF"),--(used="Y"),volume)),NA())</f>
        <v>#N/A</v>
      </c>
      <c r="I97" s="21" t="e">
        <f>IFERROR((SUMIF(date,A97,error)/SUMIF(date,A97,volume)),NA())</f>
        <v>#N/A</v>
      </c>
    </row>
    <row r="98" spans="1:9">
      <c r="A98" s="15">
        <f>A97+1</f>
        <v>45839</v>
      </c>
      <c r="B98" s="21">
        <f>IF(C98="",NA(),1-C98)</f>
        <v>1</v>
      </c>
      <c r="C98" s="21">
        <v>0</v>
      </c>
      <c r="D98" s="71" t="e">
        <f>IFERROR((SUMPRODUCT(--(date=$A98),--(service="PISP"),--(used="Y"),response)/SUMPRODUCT(--(date=$A98),--(service="PISP"),--(used="Y"),volume)),NA())</f>
        <v>#N/A</v>
      </c>
      <c r="E98" s="71" t="e">
        <f>IFERROR((SUMPRODUCT(--(date=$A98),--(service="PISP"),--(used="Y"),response)/SUMPRODUCT(--(date=$A98),--(service="PISP"),--(used="Y"),size)),NA())</f>
        <v>#N/A</v>
      </c>
      <c r="F98" s="71" t="e">
        <f>IFERROR((SUMPRODUCT(--(date=$A98),--(service="AISP"),--(used="Y"),response)/SUMPRODUCT(--(date=$A98),--(service="AISP"),--(used="Y"),volume)),NA())</f>
        <v>#N/A</v>
      </c>
      <c r="G98" s="71" t="e">
        <f>IFERROR((SUMPRODUCT(--(date=$A98),--(service="AISP"),--(used="Y"),response)/SUMPRODUCT(--(date=$A98),--(service="AISP"),--(used="Y"),size)),NA())</f>
        <v>#N/A</v>
      </c>
      <c r="H98" s="71" t="e">
        <f>IFERROR((SUMPRODUCT(--(date=$A98),--(service="CoF"),--(used="Y"),response)/SUMPRODUCT(--(date=$A98),--(service="CoF"),--(used="Y"),volume)),NA())</f>
        <v>#N/A</v>
      </c>
      <c r="I98" s="21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8"/>
  <sheetViews>
    <sheetView tabSelected="1" workbookViewId="0">
      <pane ySplit="1" topLeftCell="A70" activePane="bottomLeft" state="frozen"/>
      <selection/>
      <selection pane="bottomLeft" activeCell="A8" sqref="A8:E98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[2]Data!B3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75</v>
      </c>
      <c r="C4" s="13"/>
      <c r="D4" s="13"/>
      <c r="E4" s="13"/>
    </row>
    <row r="5" s="3" customFormat="1" spans="1:11">
      <c r="A5" s="12" t="s">
        <v>54</v>
      </c>
      <c r="B5" s="15">
        <v>45748</v>
      </c>
      <c r="C5" s="16"/>
      <c r="D5" s="16"/>
      <c r="E5" s="16"/>
      <c r="F5" s="17"/>
      <c r="G5" s="17"/>
      <c r="H5" s="17"/>
      <c r="I5" s="17"/>
      <c r="J5" s="31"/>
      <c r="K5" s="31"/>
    </row>
    <row r="6" s="2" customFormat="1" spans="1:5">
      <c r="A6" s="6"/>
      <c r="B6" s="7"/>
      <c r="C6" s="8"/>
      <c r="D6" s="8"/>
      <c r="E6" s="8"/>
    </row>
    <row r="7" s="4" customFormat="1" ht="30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="2" customFormat="1" spans="1:5">
      <c r="A8" s="15">
        <f>B5</f>
        <v>45748</v>
      </c>
      <c r="B8" s="21">
        <f t="shared" ref="B8:B71" si="0">IF(C8="",NA(),1-C8)</f>
        <v>1</v>
      </c>
      <c r="C8" s="21">
        <v>0</v>
      </c>
      <c r="D8" s="23">
        <v>2196.2157</v>
      </c>
      <c r="E8" s="23">
        <v>1656.7943</v>
      </c>
    </row>
    <row r="9" s="2" customFormat="1" spans="1:5">
      <c r="A9" s="15">
        <f t="shared" ref="A9:A72" si="1">A8+1</f>
        <v>45749</v>
      </c>
      <c r="B9" s="21">
        <f>IF(C9="",NA(),1-C9)</f>
        <v>1</v>
      </c>
      <c r="C9" s="21">
        <v>0</v>
      </c>
      <c r="D9" s="23">
        <v>2238.219</v>
      </c>
      <c r="E9" s="23">
        <v>1688.481</v>
      </c>
    </row>
    <row r="10" s="2" customFormat="1" spans="1:5">
      <c r="A10" s="15">
        <f>A9+1</f>
        <v>45750</v>
      </c>
      <c r="B10" s="21">
        <f>IF(C10="",NA(),1-C10)</f>
        <v>1</v>
      </c>
      <c r="C10" s="21">
        <v>0</v>
      </c>
      <c r="D10" s="23">
        <v>1853.0871</v>
      </c>
      <c r="E10" s="23">
        <v>1397.9429</v>
      </c>
    </row>
    <row r="11" s="2" customFormat="1" spans="1:5">
      <c r="A11" s="15">
        <f>A10+1</f>
        <v>45751</v>
      </c>
      <c r="B11" s="21">
        <f>IF(C11="",NA(),1-C11)</f>
        <v>1</v>
      </c>
      <c r="C11" s="21">
        <v>0</v>
      </c>
      <c r="D11" s="23">
        <v>2340.6423</v>
      </c>
      <c r="E11" s="23">
        <v>1765.7477</v>
      </c>
    </row>
    <row r="12" s="2" customFormat="1" spans="1:5">
      <c r="A12" s="15">
        <f>A11+1</f>
        <v>45752</v>
      </c>
      <c r="B12" s="21">
        <f>IF(C12="",NA(),1-C12)</f>
        <v>1</v>
      </c>
      <c r="C12" s="21">
        <v>0</v>
      </c>
      <c r="D12" s="23">
        <v>1757.8287</v>
      </c>
      <c r="E12" s="23">
        <v>1326.0813</v>
      </c>
    </row>
    <row r="13" s="2" customFormat="1" spans="1:5">
      <c r="A13" s="15">
        <f>A12+1</f>
        <v>45753</v>
      </c>
      <c r="B13" s="21">
        <f>IF(C13="",NA(),1-C13)</f>
        <v>1</v>
      </c>
      <c r="C13" s="21">
        <v>0</v>
      </c>
      <c r="D13" s="23">
        <v>1625.9877</v>
      </c>
      <c r="E13" s="23">
        <v>1226.6223</v>
      </c>
    </row>
    <row r="14" s="2" customFormat="1" spans="1:5">
      <c r="A14" s="15">
        <f>A13+1</f>
        <v>45754</v>
      </c>
      <c r="B14" s="21">
        <f>IF(C14="",NA(),1-C14)</f>
        <v>1</v>
      </c>
      <c r="C14" s="21">
        <v>0</v>
      </c>
      <c r="D14" s="23">
        <v>2366.9421</v>
      </c>
      <c r="E14" s="23">
        <v>1785.5879</v>
      </c>
    </row>
    <row r="15" s="2" customFormat="1" spans="1:5">
      <c r="A15" s="15">
        <f>A14+1</f>
        <v>45755</v>
      </c>
      <c r="B15" s="21">
        <f>IF(C15="",NA(),1-C15)</f>
        <v>1</v>
      </c>
      <c r="C15" s="21">
        <v>0</v>
      </c>
      <c r="D15" s="23">
        <v>2103.1233</v>
      </c>
      <c r="E15" s="23">
        <v>1586.5667</v>
      </c>
    </row>
    <row r="16" s="2" customFormat="1" spans="1:5">
      <c r="A16" s="15">
        <f>A15+1</f>
        <v>45756</v>
      </c>
      <c r="B16" s="21">
        <f>IF(C16="",NA(),1-C16)</f>
        <v>1</v>
      </c>
      <c r="C16" s="21">
        <v>0</v>
      </c>
      <c r="D16" s="23">
        <v>2104.5768</v>
      </c>
      <c r="E16" s="23">
        <v>1587.6632</v>
      </c>
    </row>
    <row r="17" s="2" customFormat="1" spans="1:5">
      <c r="A17" s="15">
        <f>A16+1</f>
        <v>45757</v>
      </c>
      <c r="B17" s="21">
        <f>IF(C17="",NA(),1-C17)</f>
        <v>1</v>
      </c>
      <c r="C17" s="21">
        <v>0</v>
      </c>
      <c r="D17" s="23">
        <v>2101.1283</v>
      </c>
      <c r="E17" s="23">
        <v>1585.0617</v>
      </c>
    </row>
    <row r="18" s="2" customFormat="1" spans="1:5">
      <c r="A18" s="15">
        <f>A17+1</f>
        <v>45758</v>
      </c>
      <c r="B18" s="21">
        <f>IF(C18="",NA(),1-C18)</f>
        <v>1</v>
      </c>
      <c r="C18" s="21">
        <v>0</v>
      </c>
      <c r="D18" s="23">
        <v>2292.8022</v>
      </c>
      <c r="E18" s="23">
        <v>1729.6578</v>
      </c>
    </row>
    <row r="19" s="2" customFormat="1" spans="1:5">
      <c r="A19" s="15">
        <f>A18+1</f>
        <v>45759</v>
      </c>
      <c r="B19" s="21">
        <f>IF(C19="",NA(),1-C19)</f>
        <v>1</v>
      </c>
      <c r="C19" s="21">
        <v>0</v>
      </c>
      <c r="D19" s="23">
        <v>1488.6519</v>
      </c>
      <c r="E19" s="23">
        <v>1123.0181</v>
      </c>
    </row>
    <row r="20" s="2" customFormat="1" spans="1:5">
      <c r="A20" s="15">
        <f>A19+1</f>
        <v>45760</v>
      </c>
      <c r="B20" s="21">
        <f>IF(C20="",NA(),1-C20)</f>
        <v>1</v>
      </c>
      <c r="C20" s="21">
        <v>0</v>
      </c>
      <c r="D20" s="23">
        <v>1447.2756</v>
      </c>
      <c r="E20" s="23">
        <v>1091.8044</v>
      </c>
    </row>
    <row r="21" s="2" customFormat="1" spans="1:5">
      <c r="A21" s="15">
        <f>A20+1</f>
        <v>45761</v>
      </c>
      <c r="B21" s="21">
        <f>IF(C21="",NA(),1-C21)</f>
        <v>1</v>
      </c>
      <c r="C21" s="21">
        <v>0</v>
      </c>
      <c r="D21" s="23">
        <v>2177.3202</v>
      </c>
      <c r="E21" s="23">
        <v>1642.5398</v>
      </c>
    </row>
    <row r="22" s="2" customFormat="1" spans="1:5">
      <c r="A22" s="15">
        <f>A21+1</f>
        <v>45762</v>
      </c>
      <c r="B22" s="21">
        <f>IF(C22="",NA(),1-C22)</f>
        <v>1</v>
      </c>
      <c r="C22" s="21">
        <v>0</v>
      </c>
      <c r="D22" s="23">
        <v>2406.9105</v>
      </c>
      <c r="E22" s="23">
        <v>1815.7395</v>
      </c>
    </row>
    <row r="23" s="2" customFormat="1" spans="1:5">
      <c r="A23" s="15">
        <f>A22+1</f>
        <v>45763</v>
      </c>
      <c r="B23" s="21">
        <f>IF(C23="",NA(),1-C23)</f>
        <v>1</v>
      </c>
      <c r="C23" s="21">
        <v>0</v>
      </c>
      <c r="D23" s="23">
        <v>2969.3181</v>
      </c>
      <c r="E23" s="23">
        <v>2240.0119</v>
      </c>
    </row>
    <row r="24" s="2" customFormat="1" spans="1:5">
      <c r="A24" s="15">
        <f>A23+1</f>
        <v>45764</v>
      </c>
      <c r="B24" s="21">
        <f>IF(C24="",NA(),1-C24)</f>
        <v>1</v>
      </c>
      <c r="C24" s="21">
        <v>0</v>
      </c>
      <c r="D24" s="23">
        <v>2592.3828</v>
      </c>
      <c r="E24" s="23">
        <v>1955.6572</v>
      </c>
    </row>
    <row r="25" s="2" customFormat="1" spans="1:5">
      <c r="A25" s="15">
        <f>A24+1</f>
        <v>45765</v>
      </c>
      <c r="B25" s="21">
        <f>IF(C25="",NA(),1-C25)</f>
        <v>1</v>
      </c>
      <c r="C25" s="21">
        <v>0</v>
      </c>
      <c r="D25" s="23">
        <v>1864.185</v>
      </c>
      <c r="E25" s="23">
        <v>1406.315</v>
      </c>
    </row>
    <row r="26" s="2" customFormat="1" spans="1:5">
      <c r="A26" s="15">
        <f>A25+1</f>
        <v>45766</v>
      </c>
      <c r="B26" s="21">
        <f>IF(C26="",NA(),1-C26)</f>
        <v>1</v>
      </c>
      <c r="C26" s="21">
        <v>0</v>
      </c>
      <c r="D26" s="23">
        <v>2024.0529</v>
      </c>
      <c r="E26" s="23">
        <v>1526.9171</v>
      </c>
    </row>
    <row r="27" s="2" customFormat="1" spans="1:5">
      <c r="A27" s="15">
        <f>A26+1</f>
        <v>45767</v>
      </c>
      <c r="B27" s="21">
        <f>IF(C27="",NA(),1-C27)</f>
        <v>1</v>
      </c>
      <c r="C27" s="21">
        <v>0</v>
      </c>
      <c r="D27" s="23">
        <v>2339.3028</v>
      </c>
      <c r="E27" s="23">
        <v>1764.7372</v>
      </c>
    </row>
    <row r="28" s="5" customFormat="1" spans="1:5">
      <c r="A28" s="25">
        <f>A27+1</f>
        <v>45768</v>
      </c>
      <c r="B28" s="34">
        <f>IF(C28="",NA(),1-C28)</f>
        <v>1</v>
      </c>
      <c r="C28" s="34">
        <v>0</v>
      </c>
      <c r="D28" s="27">
        <v>2032.2837</v>
      </c>
      <c r="E28" s="27">
        <v>1533.1263</v>
      </c>
    </row>
    <row r="29" s="2" customFormat="1" spans="1:5">
      <c r="A29" s="15">
        <f>A28+1</f>
        <v>45769</v>
      </c>
      <c r="B29" s="21">
        <f>IF(C29="",NA(),1-C29)</f>
        <v>1</v>
      </c>
      <c r="C29" s="21">
        <v>0</v>
      </c>
      <c r="D29" s="23">
        <v>2523.0651</v>
      </c>
      <c r="E29" s="23">
        <v>1903.3649</v>
      </c>
    </row>
    <row r="30" s="2" customFormat="1" spans="1:5">
      <c r="A30" s="15">
        <f>A29+1</f>
        <v>45770</v>
      </c>
      <c r="B30" s="21">
        <f>IF(C30="",NA(),1-C30)</f>
        <v>1</v>
      </c>
      <c r="C30" s="21">
        <v>0</v>
      </c>
      <c r="D30" s="23">
        <v>2269.6602</v>
      </c>
      <c r="E30" s="23">
        <v>1712.1998</v>
      </c>
    </row>
    <row r="31" s="2" customFormat="1" spans="1:5">
      <c r="A31" s="15">
        <f>A30+1</f>
        <v>45771</v>
      </c>
      <c r="B31" s="21">
        <f>IF(C31="",NA(),1-C31)</f>
        <v>1</v>
      </c>
      <c r="C31" s="21">
        <v>0</v>
      </c>
      <c r="D31" s="23">
        <v>2527.7049</v>
      </c>
      <c r="E31" s="23">
        <v>1906.8651</v>
      </c>
    </row>
    <row r="32" s="2" customFormat="1" spans="1:5">
      <c r="A32" s="15">
        <f>A31+1</f>
        <v>45772</v>
      </c>
      <c r="B32" s="21">
        <f>IF(C32="",NA(),1-C32)</f>
        <v>1</v>
      </c>
      <c r="C32" s="21">
        <v>0</v>
      </c>
      <c r="D32" s="23">
        <v>2428.7757</v>
      </c>
      <c r="E32" s="23">
        <v>1832.2343</v>
      </c>
    </row>
    <row r="33" s="2" customFormat="1" spans="1:5">
      <c r="A33" s="15">
        <f>A32+1</f>
        <v>45773</v>
      </c>
      <c r="B33" s="21">
        <f>IF(C33="",NA(),1-C33)</f>
        <v>1</v>
      </c>
      <c r="C33" s="21">
        <v>0</v>
      </c>
      <c r="D33" s="23">
        <v>1685.9118</v>
      </c>
      <c r="E33" s="23">
        <v>1271.8282</v>
      </c>
    </row>
    <row r="34" s="2" customFormat="1" spans="1:5">
      <c r="A34" s="15">
        <f>A33+1</f>
        <v>45774</v>
      </c>
      <c r="B34" s="21">
        <f>IF(C34="",NA(),1-C34)</f>
        <v>1</v>
      </c>
      <c r="C34" s="21">
        <v>0</v>
      </c>
      <c r="D34" s="23">
        <v>1935.5034</v>
      </c>
      <c r="E34" s="23">
        <v>1460.1166</v>
      </c>
    </row>
    <row r="35" s="2" customFormat="1" spans="1:5">
      <c r="A35" s="15">
        <f>A34+1</f>
        <v>45775</v>
      </c>
      <c r="B35" s="21">
        <f>IF(C35="",NA(),1-C35)</f>
        <v>1</v>
      </c>
      <c r="C35" s="21">
        <v>0</v>
      </c>
      <c r="D35" s="23">
        <v>2662.0767</v>
      </c>
      <c r="E35" s="23">
        <v>2008.2333</v>
      </c>
    </row>
    <row r="36" s="2" customFormat="1" spans="1:5">
      <c r="A36" s="15">
        <f>A35+1</f>
        <v>45776</v>
      </c>
      <c r="B36" s="21">
        <f>IF(C36="",NA(),1-C36)</f>
        <v>1</v>
      </c>
      <c r="C36" s="21">
        <v>0</v>
      </c>
      <c r="D36" s="23">
        <v>2490.2046</v>
      </c>
      <c r="E36" s="23">
        <v>1878.5754</v>
      </c>
    </row>
    <row r="37" s="2" customFormat="1" spans="1:5">
      <c r="A37" s="15">
        <f>A36+1</f>
        <v>45777</v>
      </c>
      <c r="B37" s="21">
        <f>IF(C37="",NA(),1-C37)</f>
        <v>1</v>
      </c>
      <c r="C37" s="21">
        <v>0</v>
      </c>
      <c r="D37" s="23">
        <v>2722.6506</v>
      </c>
      <c r="E37" s="23">
        <v>2053.9294</v>
      </c>
    </row>
    <row r="38" s="2" customFormat="1" spans="1:5">
      <c r="A38" s="15">
        <f>A37+1</f>
        <v>45778</v>
      </c>
      <c r="B38" s="21">
        <f>IF(C38="",NA(),1-C38)</f>
        <v>1</v>
      </c>
      <c r="C38" s="21">
        <v>0</v>
      </c>
      <c r="D38" s="23">
        <v>2105.4204</v>
      </c>
      <c r="E38" s="23">
        <v>1588.2996</v>
      </c>
    </row>
    <row r="39" s="2" customFormat="1" spans="1:5">
      <c r="A39" s="15">
        <f>A38+1</f>
        <v>45779</v>
      </c>
      <c r="B39" s="21">
        <f>IF(C39="",NA(),1-C39)</f>
        <v>1</v>
      </c>
      <c r="C39" s="21">
        <v>0</v>
      </c>
      <c r="D39" s="23">
        <v>2040.9876</v>
      </c>
      <c r="E39" s="23">
        <v>1539.6924</v>
      </c>
    </row>
    <row r="40" s="2" customFormat="1" spans="1:5">
      <c r="A40" s="15">
        <f>A39+1</f>
        <v>45780</v>
      </c>
      <c r="B40" s="21">
        <f>IF(C40="",NA(),1-C40)</f>
        <v>1</v>
      </c>
      <c r="C40" s="21">
        <v>0</v>
      </c>
      <c r="D40" s="23">
        <v>1700.4126</v>
      </c>
      <c r="E40" s="23">
        <v>1282.7674</v>
      </c>
    </row>
    <row r="41" s="2" customFormat="1" spans="1:5">
      <c r="A41" s="15">
        <f>A40+1</f>
        <v>45781</v>
      </c>
      <c r="B41" s="21">
        <f>IF(C41="",NA(),1-C41)</f>
        <v>1</v>
      </c>
      <c r="C41" s="21">
        <v>0</v>
      </c>
      <c r="D41" s="23">
        <v>1352.6898</v>
      </c>
      <c r="E41" s="23">
        <v>1020.4502</v>
      </c>
    </row>
    <row r="42" s="2" customFormat="1" spans="1:5">
      <c r="A42" s="15">
        <f>A41+1</f>
        <v>45782</v>
      </c>
      <c r="B42" s="21">
        <f>IF(C42="",NA(),1-C42)</f>
        <v>1</v>
      </c>
      <c r="C42" s="21">
        <v>0</v>
      </c>
      <c r="D42" s="23">
        <v>2039.9388</v>
      </c>
      <c r="E42" s="23">
        <v>1538.9012</v>
      </c>
    </row>
    <row r="43" s="2" customFormat="1" spans="1:5">
      <c r="A43" s="15">
        <f>A42+1</f>
        <v>45783</v>
      </c>
      <c r="B43" s="21">
        <f>IF(C43="",NA(),1-C43)</f>
        <v>1</v>
      </c>
      <c r="C43" s="21">
        <v>0</v>
      </c>
      <c r="D43" s="23">
        <v>2210.5455</v>
      </c>
      <c r="E43" s="23">
        <v>1667.6045</v>
      </c>
    </row>
    <row r="44" s="2" customFormat="1" spans="1:5">
      <c r="A44" s="15">
        <f>A43+1</f>
        <v>45784</v>
      </c>
      <c r="B44" s="21">
        <f>IF(C44="",NA(),1-C44)</f>
        <v>1</v>
      </c>
      <c r="C44" s="21">
        <v>0</v>
      </c>
      <c r="D44" s="23">
        <v>2096.574</v>
      </c>
      <c r="E44" s="23">
        <v>1581.626</v>
      </c>
    </row>
    <row r="45" s="2" customFormat="1" spans="1:5">
      <c r="A45" s="15">
        <f>A44+1</f>
        <v>45785</v>
      </c>
      <c r="B45" s="21">
        <f>IF(C45="",NA(),1-C45)</f>
        <v>1</v>
      </c>
      <c r="C45" s="21">
        <v>0</v>
      </c>
      <c r="D45" s="23">
        <v>2098.398</v>
      </c>
      <c r="E45" s="23">
        <v>1583.002</v>
      </c>
    </row>
    <row r="46" s="2" customFormat="1" spans="1:5">
      <c r="A46" s="15">
        <f>A45+1</f>
        <v>45786</v>
      </c>
      <c r="B46" s="21">
        <f>IF(C46="",NA(),1-C46)</f>
        <v>1</v>
      </c>
      <c r="C46" s="21">
        <v>0</v>
      </c>
      <c r="D46" s="23">
        <v>3013.4247</v>
      </c>
      <c r="E46" s="23">
        <v>2273.2853</v>
      </c>
    </row>
    <row r="47" s="2" customFormat="1" spans="1:5">
      <c r="A47" s="15">
        <f>A46+1</f>
        <v>45787</v>
      </c>
      <c r="B47" s="21">
        <f>IF(C47="",NA(),1-C47)</f>
        <v>1</v>
      </c>
      <c r="C47" s="21">
        <v>0</v>
      </c>
      <c r="D47" s="23">
        <v>1912.4013</v>
      </c>
      <c r="E47" s="23">
        <v>1442.6887</v>
      </c>
    </row>
    <row r="48" s="2" customFormat="1" spans="1:5">
      <c r="A48" s="15">
        <f>A47+1</f>
        <v>45788</v>
      </c>
      <c r="B48" s="21">
        <f>IF(C48="",NA(),1-C48)</f>
        <v>1</v>
      </c>
      <c r="C48" s="21">
        <v>0</v>
      </c>
      <c r="D48" s="23">
        <v>1398.7743</v>
      </c>
      <c r="E48" s="23">
        <v>1055.2157</v>
      </c>
    </row>
    <row r="49" s="2" customFormat="1" spans="1:5">
      <c r="A49" s="15">
        <f>A48+1</f>
        <v>45789</v>
      </c>
      <c r="B49" s="21">
        <f>IF(C49="",NA(),1-C49)</f>
        <v>1</v>
      </c>
      <c r="C49" s="21">
        <v>0</v>
      </c>
      <c r="D49" s="23">
        <v>2370.1113</v>
      </c>
      <c r="E49" s="23">
        <v>1787.9787</v>
      </c>
    </row>
    <row r="50" s="2" customFormat="1" spans="1:5">
      <c r="A50" s="15">
        <f>A49+1</f>
        <v>45790</v>
      </c>
      <c r="B50" s="21">
        <f>IF(C50="",NA(),1-C50)</f>
        <v>1</v>
      </c>
      <c r="C50" s="21">
        <v>0</v>
      </c>
      <c r="D50" s="23">
        <v>2233.0434</v>
      </c>
      <c r="E50" s="23">
        <v>1684.5766</v>
      </c>
    </row>
    <row r="51" s="2" customFormat="1" spans="1:5">
      <c r="A51" s="15">
        <f>A50+1</f>
        <v>45791</v>
      </c>
      <c r="B51" s="21">
        <f>IF(C51="",NA(),1-C51)</f>
        <v>1</v>
      </c>
      <c r="C51" s="21">
        <v>0</v>
      </c>
      <c r="D51" s="23">
        <v>2090.2356</v>
      </c>
      <c r="E51" s="23">
        <v>1576.8444</v>
      </c>
    </row>
    <row r="52" s="2" customFormat="1" spans="1:5">
      <c r="A52" s="15">
        <f>A51+1</f>
        <v>45792</v>
      </c>
      <c r="B52" s="21">
        <f>IF(C52="",NA(),1-C52)</f>
        <v>1</v>
      </c>
      <c r="C52" s="21">
        <v>0</v>
      </c>
      <c r="D52" s="23">
        <v>2997.3222</v>
      </c>
      <c r="E52" s="23">
        <v>2261.1378</v>
      </c>
    </row>
    <row r="53" s="2" customFormat="1" spans="1:5">
      <c r="A53" s="15">
        <f>A52+1</f>
        <v>45793</v>
      </c>
      <c r="B53" s="21">
        <f>IF(C53="",NA(),1-C53)</f>
        <v>1</v>
      </c>
      <c r="C53" s="21">
        <v>0</v>
      </c>
      <c r="D53" s="23">
        <v>2482.1619</v>
      </c>
      <c r="E53" s="23">
        <v>1872.5081</v>
      </c>
    </row>
    <row r="54" s="2" customFormat="1" spans="1:5">
      <c r="A54" s="15">
        <f>A53+1</f>
        <v>45794</v>
      </c>
      <c r="B54" s="21">
        <f>IF(C54="",NA(),1-C54)</f>
        <v>1</v>
      </c>
      <c r="C54" s="21">
        <v>0</v>
      </c>
      <c r="D54" s="23">
        <v>1662.2967</v>
      </c>
      <c r="E54" s="23">
        <v>1254.0133</v>
      </c>
    </row>
    <row r="55" s="2" customFormat="1" spans="1:5">
      <c r="A55" s="15">
        <f>A54+1</f>
        <v>45795</v>
      </c>
      <c r="B55" s="21">
        <f>IF(C55="",NA(),1-C55)</f>
        <v>1</v>
      </c>
      <c r="C55" s="21">
        <v>0</v>
      </c>
      <c r="D55" s="23">
        <v>1542.9216</v>
      </c>
      <c r="E55" s="23">
        <v>1163.9584</v>
      </c>
    </row>
    <row r="56" s="2" customFormat="1" spans="1:5">
      <c r="A56" s="15">
        <f>A55+1</f>
        <v>45796</v>
      </c>
      <c r="B56" s="21">
        <f>IF(C56="",NA(),1-C56)</f>
        <v>1</v>
      </c>
      <c r="C56" s="21">
        <v>0</v>
      </c>
      <c r="D56" s="23">
        <v>2704.0686</v>
      </c>
      <c r="E56" s="23">
        <v>2039.9114</v>
      </c>
    </row>
    <row r="57" s="2" customFormat="1" spans="1:5">
      <c r="A57" s="15">
        <f>A56+1</f>
        <v>45797</v>
      </c>
      <c r="B57" s="21">
        <f>IF(C57="",NA(),1-C57)</f>
        <v>1</v>
      </c>
      <c r="C57" s="21">
        <v>0</v>
      </c>
      <c r="D57" s="23">
        <v>2746.2258</v>
      </c>
      <c r="E57" s="23">
        <v>2071.7142</v>
      </c>
    </row>
    <row r="58" s="2" customFormat="1" spans="1:5">
      <c r="A58" s="15">
        <f>A57+1</f>
        <v>45798</v>
      </c>
      <c r="B58" s="21">
        <f>IF(C58="",NA(),1-C58)</f>
        <v>1</v>
      </c>
      <c r="C58" s="21">
        <v>0</v>
      </c>
      <c r="D58" s="23">
        <v>2286.1047</v>
      </c>
      <c r="E58" s="23">
        <v>1724.6053</v>
      </c>
    </row>
    <row r="59" s="2" customFormat="1" spans="1:5">
      <c r="A59" s="15">
        <f>A58+1</f>
        <v>45799</v>
      </c>
      <c r="B59" s="21">
        <f>IF(C59="",NA(),1-C59)</f>
        <v>1</v>
      </c>
      <c r="C59" s="21">
        <v>0</v>
      </c>
      <c r="D59" s="23">
        <v>2855.0331</v>
      </c>
      <c r="E59" s="23">
        <v>2153.7969</v>
      </c>
    </row>
    <row r="60" s="2" customFormat="1" spans="1:5">
      <c r="A60" s="15">
        <f>A59+1</f>
        <v>45800</v>
      </c>
      <c r="B60" s="21">
        <f>IF(C60="",NA(),1-C60)</f>
        <v>1</v>
      </c>
      <c r="C60" s="21">
        <v>0</v>
      </c>
      <c r="D60" s="23">
        <v>2263.3446</v>
      </c>
      <c r="E60" s="23">
        <v>1707.4354</v>
      </c>
    </row>
    <row r="61" s="2" customFormat="1" spans="1:5">
      <c r="A61" s="15">
        <f>A60+1</f>
        <v>45801</v>
      </c>
      <c r="B61" s="21">
        <f>IF(C61="",NA(),1-C61)</f>
        <v>1</v>
      </c>
      <c r="C61" s="21">
        <v>0</v>
      </c>
      <c r="D61" s="23">
        <v>2127.5364</v>
      </c>
      <c r="E61" s="23">
        <v>1604.9836</v>
      </c>
    </row>
    <row r="62" s="2" customFormat="1" spans="1:5">
      <c r="A62" s="15">
        <f>A61+1</f>
        <v>45802</v>
      </c>
      <c r="B62" s="21">
        <f>IF(C62="",NA(),1-C62)</f>
        <v>1</v>
      </c>
      <c r="C62" s="21">
        <v>0</v>
      </c>
      <c r="D62" s="23">
        <v>1504.9539</v>
      </c>
      <c r="E62" s="23">
        <v>1135.3161</v>
      </c>
    </row>
    <row r="63" s="2" customFormat="1" spans="1:5">
      <c r="A63" s="15">
        <f>A62+1</f>
        <v>45803</v>
      </c>
      <c r="B63" s="21">
        <f>IF(C63="",NA(),1-C63)</f>
        <v>1</v>
      </c>
      <c r="C63" s="21">
        <v>0</v>
      </c>
      <c r="D63" s="23">
        <v>2235.141</v>
      </c>
      <c r="E63" s="23">
        <v>1686.159</v>
      </c>
    </row>
    <row r="64" s="2" customFormat="1" spans="1:5">
      <c r="A64" s="15">
        <f>A63+1</f>
        <v>45804</v>
      </c>
      <c r="B64" s="21">
        <f>IF(C64="",NA(),1-C64)</f>
        <v>1</v>
      </c>
      <c r="C64" s="21">
        <v>0</v>
      </c>
      <c r="D64" s="23">
        <v>2068.6326</v>
      </c>
      <c r="E64" s="23">
        <v>1560.5474</v>
      </c>
    </row>
    <row r="65" s="2" customFormat="1" spans="1:5">
      <c r="A65" s="15">
        <f>A64+1</f>
        <v>45805</v>
      </c>
      <c r="B65" s="21">
        <f>IF(C65="",NA(),1-C65)</f>
        <v>1</v>
      </c>
      <c r="C65" s="21">
        <v>0</v>
      </c>
      <c r="D65" s="23">
        <v>2612.5665</v>
      </c>
      <c r="E65" s="23">
        <v>1970.8835</v>
      </c>
    </row>
    <row r="66" s="2" customFormat="1" spans="1:5">
      <c r="A66" s="15">
        <f>A65+1</f>
        <v>45806</v>
      </c>
      <c r="B66" s="21">
        <f>IF(C66="",NA(),1-C66)</f>
        <v>1</v>
      </c>
      <c r="C66" s="21">
        <v>0</v>
      </c>
      <c r="D66" s="23">
        <v>2252.8338</v>
      </c>
      <c r="E66" s="23">
        <v>1699.5062</v>
      </c>
    </row>
    <row r="67" s="2" customFormat="1" spans="1:5">
      <c r="A67" s="15">
        <f>A66+1</f>
        <v>45807</v>
      </c>
      <c r="B67" s="21">
        <f>IF(C67="",NA(),1-C67)</f>
        <v>1</v>
      </c>
      <c r="C67" s="21">
        <v>0</v>
      </c>
      <c r="D67" s="23">
        <v>2397.4428</v>
      </c>
      <c r="E67" s="23">
        <v>1808.5972</v>
      </c>
    </row>
    <row r="68" s="2" customFormat="1" spans="1:5">
      <c r="A68" s="15">
        <f>A67+1</f>
        <v>45808</v>
      </c>
      <c r="B68" s="21">
        <f>IF(C68="",NA(),1-C68)</f>
        <v>1</v>
      </c>
      <c r="C68" s="21">
        <v>0</v>
      </c>
      <c r="D68" s="23">
        <v>2411.7042</v>
      </c>
      <c r="E68" s="23">
        <v>1819.3558</v>
      </c>
    </row>
    <row r="69" s="2" customFormat="1" spans="1:5">
      <c r="A69" s="15">
        <f>A68+1</f>
        <v>45809</v>
      </c>
      <c r="B69" s="21">
        <f>IF(C69="",NA(),1-C69)</f>
        <v>1</v>
      </c>
      <c r="C69" s="21">
        <v>0</v>
      </c>
      <c r="D69" s="23">
        <v>2422.6938</v>
      </c>
      <c r="E69" s="23">
        <v>1827.6462</v>
      </c>
    </row>
    <row r="70" s="2" customFormat="1" spans="1:5">
      <c r="A70" s="15">
        <f>A69+1</f>
        <v>45810</v>
      </c>
      <c r="B70" s="21">
        <f>IF(C70="",NA(),1-C70)</f>
        <v>1</v>
      </c>
      <c r="C70" s="21">
        <v>0</v>
      </c>
      <c r="D70" s="23">
        <v>2479.5399</v>
      </c>
      <c r="E70" s="23">
        <v>1870.5301</v>
      </c>
    </row>
    <row r="71" s="2" customFormat="1" spans="1:5">
      <c r="A71" s="15">
        <f>A70+1</f>
        <v>45811</v>
      </c>
      <c r="B71" s="21">
        <f>IF(C71="",NA(),1-C71)</f>
        <v>1</v>
      </c>
      <c r="C71" s="21">
        <v>0</v>
      </c>
      <c r="D71" s="23">
        <v>3239.3841</v>
      </c>
      <c r="E71" s="23">
        <v>2443.7459</v>
      </c>
    </row>
    <row r="72" s="2" customFormat="1" spans="1:5">
      <c r="A72" s="15">
        <f>A71+1</f>
        <v>45812</v>
      </c>
      <c r="B72" s="21">
        <f t="shared" ref="B72:B99" si="2">IF(C72="",NA(),1-C72)</f>
        <v>1</v>
      </c>
      <c r="C72" s="21">
        <v>0</v>
      </c>
      <c r="D72" s="23">
        <v>2881.4127</v>
      </c>
      <c r="E72" s="23">
        <v>2173.6973</v>
      </c>
    </row>
    <row r="73" s="2" customFormat="1" spans="1:5">
      <c r="A73" s="15">
        <f t="shared" ref="A73:A99" si="3">A72+1</f>
        <v>45813</v>
      </c>
      <c r="B73" s="21">
        <f>IF(C73="",NA(),1-C73)</f>
        <v>1</v>
      </c>
      <c r="C73" s="21">
        <v>0</v>
      </c>
      <c r="D73" s="23">
        <v>2666.2548</v>
      </c>
      <c r="E73" s="23">
        <v>2011.3852</v>
      </c>
    </row>
    <row r="74" s="2" customFormat="1" spans="1:5">
      <c r="A74" s="15">
        <f>A73+1</f>
        <v>45814</v>
      </c>
      <c r="B74" s="21">
        <f>IF(C74="",NA(),1-C74)</f>
        <v>1</v>
      </c>
      <c r="C74" s="21">
        <v>0</v>
      </c>
      <c r="D74" s="23">
        <v>2219.8365</v>
      </c>
      <c r="E74" s="23">
        <v>1674.6135</v>
      </c>
    </row>
    <row r="75" s="2" customFormat="1" spans="1:5">
      <c r="A75" s="15">
        <f>A74+1</f>
        <v>45815</v>
      </c>
      <c r="B75" s="21">
        <f>IF(C75="",NA(),1-C75)</f>
        <v>1</v>
      </c>
      <c r="C75" s="21">
        <v>0</v>
      </c>
      <c r="D75" s="23">
        <v>1838.4951</v>
      </c>
      <c r="E75" s="23">
        <v>1386.9349</v>
      </c>
    </row>
    <row r="76" s="2" customFormat="1" spans="1:5">
      <c r="A76" s="15">
        <f>A75+1</f>
        <v>45816</v>
      </c>
      <c r="B76" s="21">
        <f>IF(C76="",NA(),1-C76)</f>
        <v>1</v>
      </c>
      <c r="C76" s="21">
        <v>0</v>
      </c>
      <c r="D76" s="23">
        <v>1549.1175</v>
      </c>
      <c r="E76" s="23">
        <v>1168.6325</v>
      </c>
    </row>
    <row r="77" s="2" customFormat="1" spans="1:5">
      <c r="A77" s="15">
        <f>A76+1</f>
        <v>45817</v>
      </c>
      <c r="B77" s="21">
        <f>IF(C77="",NA(),1-C77)</f>
        <v>1</v>
      </c>
      <c r="C77" s="21">
        <v>0</v>
      </c>
      <c r="D77" s="23">
        <v>2473.2015</v>
      </c>
      <c r="E77" s="23">
        <v>1865.7485</v>
      </c>
    </row>
    <row r="78" s="2" customFormat="1" spans="1:5">
      <c r="A78" s="15">
        <f>A77+1</f>
        <v>45818</v>
      </c>
      <c r="B78" s="21">
        <f>IF(C78="",NA(),1-C78)</f>
        <v>1</v>
      </c>
      <c r="C78" s="21">
        <v>0</v>
      </c>
      <c r="D78" s="23">
        <v>3666.2286</v>
      </c>
      <c r="E78" s="23">
        <v>2765.7514</v>
      </c>
    </row>
    <row r="79" s="2" customFormat="1" spans="1:5">
      <c r="A79" s="15">
        <f>A78+1</f>
        <v>45819</v>
      </c>
      <c r="B79" s="21">
        <f>IF(C79="",NA(),1-C79)</f>
        <v>1</v>
      </c>
      <c r="C79" s="21">
        <v>0</v>
      </c>
      <c r="D79" s="23">
        <v>2615.8326</v>
      </c>
      <c r="E79" s="23">
        <v>1973.3474</v>
      </c>
    </row>
    <row r="80" s="2" customFormat="1" spans="1:5">
      <c r="A80" s="15">
        <f>A79+1</f>
        <v>45820</v>
      </c>
      <c r="B80" s="21">
        <f>IF(C80="",NA(),1-C80)</f>
        <v>1</v>
      </c>
      <c r="C80" s="21">
        <v>0</v>
      </c>
      <c r="D80" s="23">
        <v>2578.965</v>
      </c>
      <c r="E80" s="23">
        <v>1945.535</v>
      </c>
    </row>
    <row r="81" s="2" customFormat="1" spans="1:5">
      <c r="A81" s="15">
        <f>A80+1</f>
        <v>45821</v>
      </c>
      <c r="B81" s="21">
        <f>IF(C81="",NA(),1-C81)</f>
        <v>1</v>
      </c>
      <c r="C81" s="21">
        <v>0</v>
      </c>
      <c r="D81" s="23">
        <v>3578.4543</v>
      </c>
      <c r="E81" s="23">
        <v>2699.5357</v>
      </c>
    </row>
    <row r="82" s="2" customFormat="1" spans="1:5">
      <c r="A82" s="15">
        <f>A81+1</f>
        <v>45822</v>
      </c>
      <c r="B82" s="21">
        <f>IF(C82="",NA(),1-C82)</f>
        <v>1</v>
      </c>
      <c r="C82" s="21">
        <v>0</v>
      </c>
      <c r="D82" s="23">
        <v>1774.695</v>
      </c>
      <c r="E82" s="23">
        <v>1338.805</v>
      </c>
    </row>
    <row r="83" s="2" customFormat="1" spans="1:5">
      <c r="A83" s="15">
        <f>A82+1</f>
        <v>45823</v>
      </c>
      <c r="B83" s="21">
        <f>IF(C83="",NA(),1-C83)</f>
        <v>1</v>
      </c>
      <c r="C83" s="21">
        <v>0</v>
      </c>
      <c r="D83" s="23">
        <v>2178.1581</v>
      </c>
      <c r="E83" s="23">
        <v>1643.1719</v>
      </c>
    </row>
    <row r="84" s="2" customFormat="1" spans="1:5">
      <c r="A84" s="15">
        <f>A83+1</f>
        <v>45824</v>
      </c>
      <c r="B84" s="21">
        <f>IF(C84="",NA(),1-C84)</f>
        <v>1</v>
      </c>
      <c r="C84" s="21">
        <v>0</v>
      </c>
      <c r="D84" s="23">
        <v>2614.5045</v>
      </c>
      <c r="E84" s="23">
        <v>1972.3455</v>
      </c>
    </row>
    <row r="85" s="2" customFormat="1" spans="1:5">
      <c r="A85" s="15">
        <f>A84+1</f>
        <v>45825</v>
      </c>
      <c r="B85" s="21">
        <f>IF(C85="",NA(),1-C85)</f>
        <v>1</v>
      </c>
      <c r="C85" s="21">
        <v>0</v>
      </c>
      <c r="D85" s="23">
        <v>2541.9777</v>
      </c>
      <c r="E85" s="23">
        <v>1917.6323</v>
      </c>
    </row>
    <row r="86" s="2" customFormat="1" spans="1:5">
      <c r="A86" s="15">
        <f>A85+1</f>
        <v>45826</v>
      </c>
      <c r="B86" s="21">
        <f>IF(C86="",NA(),1-C86)</f>
        <v>1</v>
      </c>
      <c r="C86" s="21">
        <v>0</v>
      </c>
      <c r="D86" s="23">
        <v>3645.9708</v>
      </c>
      <c r="E86" s="23">
        <v>2750.4692</v>
      </c>
    </row>
    <row r="87" s="2" customFormat="1" spans="1:5">
      <c r="A87" s="15">
        <f>A86+1</f>
        <v>45827</v>
      </c>
      <c r="B87" s="21">
        <f>IF(C87="",NA(),1-C87)</f>
        <v>1</v>
      </c>
      <c r="C87" s="21">
        <v>0</v>
      </c>
      <c r="D87" s="23">
        <v>3660.3519</v>
      </c>
      <c r="E87" s="23">
        <v>2761.3181</v>
      </c>
    </row>
    <row r="88" s="2" customFormat="1" spans="1:5">
      <c r="A88" s="15">
        <f>A87+1</f>
        <v>45828</v>
      </c>
      <c r="B88" s="21">
        <f>IF(C88="",NA(),1-C88)</f>
        <v>1</v>
      </c>
      <c r="C88" s="21">
        <v>0</v>
      </c>
      <c r="D88" s="23">
        <v>2171.016</v>
      </c>
      <c r="E88" s="23">
        <v>1637.784</v>
      </c>
    </row>
    <row r="89" s="2" customFormat="1" spans="1:5">
      <c r="A89" s="15">
        <f>A88+1</f>
        <v>45829</v>
      </c>
      <c r="B89" s="21">
        <f>IF(C89="",NA(),1-C89)</f>
        <v>1</v>
      </c>
      <c r="C89" s="21">
        <v>0</v>
      </c>
      <c r="D89" s="23">
        <v>1668.162</v>
      </c>
      <c r="E89" s="23">
        <v>1258.438</v>
      </c>
    </row>
    <row r="90" s="2" customFormat="1" spans="1:5">
      <c r="A90" s="15">
        <f>A89+1</f>
        <v>45830</v>
      </c>
      <c r="B90" s="21">
        <f>IF(C90="",NA(),1-C90)</f>
        <v>1</v>
      </c>
      <c r="C90" s="21">
        <v>0</v>
      </c>
      <c r="D90" s="23">
        <v>2068.986</v>
      </c>
      <c r="E90" s="23">
        <v>1560.814</v>
      </c>
    </row>
    <row r="91" s="2" customFormat="1" spans="1:5">
      <c r="A91" s="15">
        <f>A90+1</f>
        <v>45831</v>
      </c>
      <c r="B91" s="21">
        <f>IF(C91="",NA(),1-C91)</f>
        <v>1</v>
      </c>
      <c r="C91" s="21">
        <v>0</v>
      </c>
      <c r="D91" s="23">
        <v>2385.7806</v>
      </c>
      <c r="E91" s="23">
        <v>1799.7994</v>
      </c>
    </row>
    <row r="92" s="2" customFormat="1" spans="1:5">
      <c r="A92" s="15">
        <f>A91+1</f>
        <v>45832</v>
      </c>
      <c r="B92" s="21">
        <f>IF(C92="",NA(),1-C92)</f>
        <v>1</v>
      </c>
      <c r="C92" s="21">
        <v>0</v>
      </c>
      <c r="D92" s="23">
        <v>2629.6665</v>
      </c>
      <c r="E92" s="23">
        <v>1983.7835</v>
      </c>
    </row>
    <row r="93" s="2" customFormat="1" spans="1:5">
      <c r="A93" s="15">
        <f>A92+1</f>
        <v>45833</v>
      </c>
      <c r="B93" s="21">
        <f>IF(C93="",NA(),1-C93)</f>
        <v>1</v>
      </c>
      <c r="C93" s="21">
        <v>0</v>
      </c>
      <c r="D93" s="23">
        <v>3081.0039</v>
      </c>
      <c r="E93" s="23">
        <v>2324.2661</v>
      </c>
    </row>
    <row r="94" s="2" customFormat="1" spans="1:5">
      <c r="A94" s="15">
        <f>A93+1</f>
        <v>45834</v>
      </c>
      <c r="B94" s="21">
        <f>IF(C94="",NA(),1-C94)</f>
        <v>1</v>
      </c>
      <c r="C94" s="21">
        <v>0</v>
      </c>
      <c r="D94" s="23">
        <v>2568.7734</v>
      </c>
      <c r="E94" s="23">
        <v>1937.8466</v>
      </c>
    </row>
    <row r="95" s="2" customFormat="1" spans="1:5">
      <c r="A95" s="15">
        <f>A94+1</f>
        <v>45835</v>
      </c>
      <c r="B95" s="21">
        <f>IF(C95="",NA(),1-C95)</f>
        <v>1</v>
      </c>
      <c r="C95" s="21">
        <v>0</v>
      </c>
      <c r="D95" s="23">
        <v>2490.6606</v>
      </c>
      <c r="E95" s="23">
        <v>1878.9194</v>
      </c>
    </row>
    <row r="96" s="2" customFormat="1" spans="1:5">
      <c r="A96" s="15">
        <f>A95+1</f>
        <v>45836</v>
      </c>
      <c r="B96" s="21">
        <f>IF(C96="",NA(),1-C96)</f>
        <v>1</v>
      </c>
      <c r="C96" s="21">
        <v>0</v>
      </c>
      <c r="D96" s="23">
        <v>2543.1291</v>
      </c>
      <c r="E96" s="23">
        <v>1918.5009</v>
      </c>
    </row>
    <row r="97" s="2" customFormat="1" spans="1:5">
      <c r="A97" s="15">
        <f>A96+1</f>
        <v>45837</v>
      </c>
      <c r="B97" s="21">
        <f>IF(C97="",NA(),1-C97)</f>
        <v>1</v>
      </c>
      <c r="C97" s="21">
        <v>0</v>
      </c>
      <c r="D97" s="23">
        <v>1406.2071</v>
      </c>
      <c r="E97" s="23">
        <v>1060.8229</v>
      </c>
    </row>
    <row r="98" s="2" customFormat="1" spans="1:5">
      <c r="A98" s="15">
        <f>A97+1</f>
        <v>45838</v>
      </c>
      <c r="B98" s="21">
        <f>IF(C98="",NA(),1-C98)</f>
        <v>1</v>
      </c>
      <c r="C98" s="21">
        <v>0</v>
      </c>
      <c r="D98" s="23">
        <v>2402.094</v>
      </c>
      <c r="E98" s="23">
        <v>1812.106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7" customWidth="1"/>
    <col min="4" max="4" width="17.2666666666667" style="3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6" customFormat="1" ht="19.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5.7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0.245495454389265</v>
      </c>
      <c r="G4" s="54">
        <f ca="1">RAND()</f>
        <v>0.407897064834625</v>
      </c>
      <c r="H4" s="54">
        <f ca="1">RAND()*(1-G4)</f>
        <v>0.34660748077611</v>
      </c>
      <c r="I4" s="62">
        <f ca="1">INT(RAND()*1000)</f>
        <v>630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7" customWidth="1"/>
    <col min="4" max="4" width="17.2666666666667" style="37" customWidth="1"/>
    <col min="5" max="5" width="21.4571428571429" customWidth="1"/>
    <col min="6" max="6" width="12.7238095238095" style="3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30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0.988460540736814</v>
      </c>
      <c r="H4" s="46" t="str">
        <f ca="1">IF(G4&gt;=$H$1,"Y","N")</f>
        <v>Y</v>
      </c>
      <c r="I4" s="46">
        <f ca="1">RAND()*(0.02)</f>
        <v>0.0102783210467613</v>
      </c>
      <c r="J4" s="46" t="str">
        <f ca="1">IF(I4&lt;=$J$1,"Y","N")</f>
        <v>Y</v>
      </c>
      <c r="K4" s="46">
        <f ca="1">RAND()*(0.002)</f>
        <v>0.001261138216425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0.998802792911776</v>
      </c>
      <c r="H5" s="46" t="str">
        <f ca="1" t="shared" ref="H5" si="1">IF(G5&gt;=$H$1,"Y","N")</f>
        <v>Y</v>
      </c>
      <c r="I5" s="46">
        <f ca="1" t="shared" ref="I5" si="2">RAND()*(0.02)</f>
        <v>0.000597801756507375</v>
      </c>
      <c r="J5" s="46" t="str">
        <f ca="1" t="shared" ref="J5" si="3">IF(I5&lt;=$J$1,"Y","N")</f>
        <v>Y</v>
      </c>
      <c r="K5" s="46">
        <f ca="1" t="shared" ref="K5" si="4">RAND()*(0.002)</f>
        <v>0.000599405331716402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0.978560081216586</v>
      </c>
      <c r="H6" s="46" t="str">
        <f ca="1" t="shared" ref="H6" si="7">IF(G6&gt;=$H$1,"Y","N")</f>
        <v>N</v>
      </c>
      <c r="I6" s="46">
        <f ca="1" t="shared" ref="I6" si="8">RAND()*(0.02)</f>
        <v>0.0196149596088201</v>
      </c>
      <c r="J6" s="46" t="str">
        <f ca="1" t="shared" ref="J6" si="9">IF(I6&lt;=$J$1,"Y","N")</f>
        <v>N</v>
      </c>
      <c r="K6" s="46">
        <f ca="1" t="shared" ref="K6" si="10">RAND()*(0.002)</f>
        <v>0.00182495917459395</v>
      </c>
      <c r="L6" s="46" t="str">
        <f ca="1" t="shared" ref="L6" si="11">IF(K6&lt;=$L$1,"Y","N")</f>
        <v>N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0.984156051611335</v>
      </c>
      <c r="H7" s="46" t="str">
        <f ca="1" t="shared" ref="H7:H37" si="13">IF(G7&gt;=$H$1,"Y","N")</f>
        <v>Y</v>
      </c>
      <c r="I7" s="46">
        <f ca="1" t="shared" ref="I7:I37" si="14">RAND()*(0.02)</f>
        <v>0.0150166014897396</v>
      </c>
      <c r="J7" s="46" t="str">
        <f ca="1" t="shared" ref="J7:J37" si="15">IF(I7&lt;=$J$1,"Y","N")</f>
        <v>Y</v>
      </c>
      <c r="K7" s="46">
        <f ca="1" t="shared" ref="K7:K37" si="16">RAND()*(0.002)</f>
        <v>0.000827346898925712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>1-I8-K8</f>
        <v>0.981396002423549</v>
      </c>
      <c r="H8" s="46" t="str">
        <f ca="1">IF(G8&gt;=$H$1,"Y","N")</f>
        <v>N</v>
      </c>
      <c r="I8" s="46">
        <f ca="1">RAND()*(0.02)</f>
        <v>0.0172322972203778</v>
      </c>
      <c r="J8" s="46" t="str">
        <f ca="1">IF(I8&lt;=$J$1,"Y","N")</f>
        <v>N</v>
      </c>
      <c r="K8" s="46">
        <f ca="1">RAND()*(0.002)</f>
        <v>0.00137170035607319</v>
      </c>
      <c r="L8" s="46" t="str">
        <f ca="1">IF(K8&lt;=$L$1,"Y","N")</f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>1-I9-K9</f>
        <v>0.984787388754661</v>
      </c>
      <c r="H9" s="46" t="str">
        <f ca="1">IF(G9&gt;=$H$1,"Y","N")</f>
        <v>Y</v>
      </c>
      <c r="I9" s="46">
        <f ca="1">RAND()*(0.02)</f>
        <v>0.0140444196245922</v>
      </c>
      <c r="J9" s="46" t="str">
        <f ca="1">IF(I9&lt;=$J$1,"Y","N")</f>
        <v>Y</v>
      </c>
      <c r="K9" s="46">
        <f ca="1">RAND()*(0.002)</f>
        <v>0.00116819162074685</v>
      </c>
      <c r="L9" s="46" t="str">
        <f ca="1">IF(K9&lt;=$L$1,"Y","N")</f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>1-I10-K10</f>
        <v>0.996629205393235</v>
      </c>
      <c r="H10" s="46" t="str">
        <f ca="1">IF(G10&gt;=$H$1,"Y","N")</f>
        <v>Y</v>
      </c>
      <c r="I10" s="46">
        <f ca="1">RAND()*(0.02)</f>
        <v>0.0032435405512966</v>
      </c>
      <c r="J10" s="46" t="str">
        <f ca="1">IF(I10&lt;=$J$1,"Y","N")</f>
        <v>Y</v>
      </c>
      <c r="K10" s="46">
        <f ca="1">RAND()*(0.002)</f>
        <v>0.000127254055468333</v>
      </c>
      <c r="L10" s="46" t="str">
        <f ca="1">IF(K10&lt;=$L$1,"Y","N")</f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>1-I11-K11</f>
        <v>0.996751582986871</v>
      </c>
      <c r="H11" s="46" t="str">
        <f ca="1">IF(G11&gt;=$H$1,"Y","N")</f>
        <v>Y</v>
      </c>
      <c r="I11" s="46">
        <f ca="1">RAND()*(0.02)</f>
        <v>0.00199012069921258</v>
      </c>
      <c r="J11" s="46" t="str">
        <f ca="1">IF(I11&lt;=$J$1,"Y","N")</f>
        <v>Y</v>
      </c>
      <c r="K11" s="46">
        <f ca="1">RAND()*(0.002)</f>
        <v>0.00125829631391607</v>
      </c>
      <c r="L11" s="46" t="str">
        <f ca="1">IF(K11&lt;=$L$1,"Y","N")</f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>1-I12-K12</f>
        <v>0.98209401112376</v>
      </c>
      <c r="H12" s="46" t="str">
        <f ca="1">IF(G12&gt;=$H$1,"Y","N")</f>
        <v>Y</v>
      </c>
      <c r="I12" s="46">
        <f ca="1">RAND()*(0.02)</f>
        <v>0.0162088218712214</v>
      </c>
      <c r="J12" s="46" t="str">
        <f ca="1">IF(I12&lt;=$J$1,"Y","N")</f>
        <v>Y</v>
      </c>
      <c r="K12" s="46">
        <f ca="1">RAND()*(0.002)</f>
        <v>0.0016971670050183</v>
      </c>
      <c r="L12" s="46" t="str">
        <f ca="1">IF(K12&lt;=$L$1,"Y","N")</f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>1-I13-K13</f>
        <v>0.998917602612247</v>
      </c>
      <c r="H13" s="46" t="str">
        <f ca="1">IF(G13&gt;=$H$1,"Y","N")</f>
        <v>Y</v>
      </c>
      <c r="I13" s="46">
        <f ca="1">RAND()*(0.02)</f>
        <v>8.33406173860896e-5</v>
      </c>
      <c r="J13" s="46" t="str">
        <f ca="1">IF(I13&lt;=$J$1,"Y","N")</f>
        <v>Y</v>
      </c>
      <c r="K13" s="46">
        <f ca="1">RAND()*(0.002)</f>
        <v>0.000999056770367018</v>
      </c>
      <c r="L13" s="46" t="str">
        <f ca="1">IF(K13&lt;=$L$1,"Y","N")</f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>1-I14-K14</f>
        <v>0.988029295887551</v>
      </c>
      <c r="H14" s="46" t="str">
        <f ca="1">IF(G14&gt;=$H$1,"Y","N")</f>
        <v>Y</v>
      </c>
      <c r="I14" s="46">
        <f ca="1">RAND()*(0.02)</f>
        <v>0.0113815741330058</v>
      </c>
      <c r="J14" s="46" t="str">
        <f ca="1">IF(I14&lt;=$J$1,"Y","N")</f>
        <v>Y</v>
      </c>
      <c r="K14" s="46">
        <f ca="1">RAND()*(0.002)</f>
        <v>0.000589129979443204</v>
      </c>
      <c r="L14" s="46" t="str">
        <f ca="1">IF(K14&lt;=$L$1,"Y","N")</f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>1-I15-K15</f>
        <v>0.996426558605845</v>
      </c>
      <c r="H15" s="46" t="str">
        <f ca="1">IF(G15&gt;=$H$1,"Y","N")</f>
        <v>Y</v>
      </c>
      <c r="I15" s="46">
        <f ca="1">RAND()*(0.02)</f>
        <v>0.00310554848047986</v>
      </c>
      <c r="J15" s="46" t="str">
        <f ca="1">IF(I15&lt;=$J$1,"Y","N")</f>
        <v>Y</v>
      </c>
      <c r="K15" s="46">
        <f ca="1">RAND()*(0.002)</f>
        <v>0.000467892913675125</v>
      </c>
      <c r="L15" s="46" t="str">
        <f ca="1">IF(K15&lt;=$L$1,"Y","N")</f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>1-I16-K16</f>
        <v>0.989086164637807</v>
      </c>
      <c r="H16" s="46" t="str">
        <f ca="1">IF(G16&gt;=$H$1,"Y","N")</f>
        <v>Y</v>
      </c>
      <c r="I16" s="46">
        <f ca="1">RAND()*(0.02)</f>
        <v>0.0107121074047637</v>
      </c>
      <c r="J16" s="46" t="str">
        <f ca="1">IF(I16&lt;=$J$1,"Y","N")</f>
        <v>Y</v>
      </c>
      <c r="K16" s="46">
        <f ca="1">RAND()*(0.002)</f>
        <v>0.000201727957429407</v>
      </c>
      <c r="L16" s="46" t="str">
        <f ca="1">IF(K16&lt;=$L$1,"Y","N")</f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>1-I17-K17</f>
        <v>0.995271137516381</v>
      </c>
      <c r="H17" s="46" t="str">
        <f ca="1">IF(G17&gt;=$H$1,"Y","N")</f>
        <v>Y</v>
      </c>
      <c r="I17" s="46">
        <f ca="1">RAND()*(0.02)</f>
        <v>0.00359447046555575</v>
      </c>
      <c r="J17" s="46" t="str">
        <f ca="1">IF(I17&lt;=$J$1,"Y","N")</f>
        <v>Y</v>
      </c>
      <c r="K17" s="46">
        <f ca="1">RAND()*(0.002)</f>
        <v>0.00113439201806285</v>
      </c>
      <c r="L17" s="46" t="str">
        <f ca="1">IF(K17&lt;=$L$1,"Y","N")</f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>1-I18-K18</f>
        <v>0.986499148199023</v>
      </c>
      <c r="H18" s="46" t="str">
        <f ca="1">IF(G18&gt;=$H$1,"Y","N")</f>
        <v>Y</v>
      </c>
      <c r="I18" s="46">
        <f ca="1">RAND()*(0.02)</f>
        <v>0.0129764503173883</v>
      </c>
      <c r="J18" s="46" t="str">
        <f ca="1">IF(I18&lt;=$J$1,"Y","N")</f>
        <v>Y</v>
      </c>
      <c r="K18" s="46">
        <f ca="1">RAND()*(0.002)</f>
        <v>0.000524401483588892</v>
      </c>
      <c r="L18" s="46" t="str">
        <f ca="1">IF(K18&lt;=$L$1,"Y","N")</f>
        <v>Y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>1-I19-K19</f>
        <v>0.982030001975002</v>
      </c>
      <c r="H19" s="46" t="str">
        <f ca="1">IF(G19&gt;=$H$1,"Y","N")</f>
        <v>Y</v>
      </c>
      <c r="I19" s="46">
        <f ca="1">RAND()*(0.02)</f>
        <v>0.0178580753044481</v>
      </c>
      <c r="J19" s="46" t="str">
        <f ca="1">IF(I19&lt;=$J$1,"Y","N")</f>
        <v>N</v>
      </c>
      <c r="K19" s="46">
        <f ca="1">RAND()*(0.002)</f>
        <v>0.000111922720550218</v>
      </c>
      <c r="L19" s="46" t="str">
        <f ca="1">IF(K19&lt;=$L$1,"Y","N")</f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>1-I20-K20</f>
        <v>0.980378563648796</v>
      </c>
      <c r="H20" s="46" t="str">
        <f ca="1">IF(G20&gt;=$H$1,"Y","N")</f>
        <v>N</v>
      </c>
      <c r="I20" s="46">
        <f ca="1">RAND()*(0.02)</f>
        <v>0.0177966879234932</v>
      </c>
      <c r="J20" s="46" t="str">
        <f ca="1">IF(I20&lt;=$J$1,"Y","N")</f>
        <v>N</v>
      </c>
      <c r="K20" s="46">
        <f ca="1">RAND()*(0.002)</f>
        <v>0.00182474842771065</v>
      </c>
      <c r="L20" s="46" t="str">
        <f ca="1">IF(K20&lt;=$L$1,"Y","N")</f>
        <v>N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>1-I21-K21</f>
        <v>0.996500777391681</v>
      </c>
      <c r="H21" s="46" t="str">
        <f ca="1">IF(G21&gt;=$H$1,"Y","N")</f>
        <v>Y</v>
      </c>
      <c r="I21" s="46">
        <f ca="1">RAND()*(0.02)</f>
        <v>0.00211421131552563</v>
      </c>
      <c r="J21" s="46" t="str">
        <f ca="1">IF(I21&lt;=$J$1,"Y","N")</f>
        <v>Y</v>
      </c>
      <c r="K21" s="46">
        <f ca="1">RAND()*(0.002)</f>
        <v>0.00138501129279298</v>
      </c>
      <c r="L21" s="46" t="str">
        <f ca="1">IF(K21&lt;=$L$1,"Y","N")</f>
        <v>Y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>1-I22-K22</f>
        <v>0.992034936888079</v>
      </c>
      <c r="H22" s="46" t="str">
        <f ca="1">IF(G22&gt;=$H$1,"Y","N")</f>
        <v>Y</v>
      </c>
      <c r="I22" s="46">
        <f ca="1">RAND()*(0.02)</f>
        <v>0.00609765054749729</v>
      </c>
      <c r="J22" s="46" t="str">
        <f ca="1">IF(I22&lt;=$J$1,"Y","N")</f>
        <v>Y</v>
      </c>
      <c r="K22" s="46">
        <f ca="1">RAND()*(0.002)</f>
        <v>0.00186741256442352</v>
      </c>
      <c r="L22" s="46" t="str">
        <f ca="1">IF(K22&lt;=$L$1,"Y","N")</f>
        <v>N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>1-I23-K23</f>
        <v>0.996397516306628</v>
      </c>
      <c r="H23" s="46" t="str">
        <f ca="1">IF(G23&gt;=$H$1,"Y","N")</f>
        <v>Y</v>
      </c>
      <c r="I23" s="46">
        <f ca="1">RAND()*(0.02)</f>
        <v>0.00258833714901546</v>
      </c>
      <c r="J23" s="46" t="str">
        <f ca="1">IF(I23&lt;=$J$1,"Y","N")</f>
        <v>Y</v>
      </c>
      <c r="K23" s="46">
        <f ca="1">RAND()*(0.002)</f>
        <v>0.00101414654435673</v>
      </c>
      <c r="L23" s="46" t="str">
        <f ca="1">IF(K23&lt;=$L$1,"Y","N")</f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>1-I24-K24</f>
        <v>0.986952275864318</v>
      </c>
      <c r="H24" s="46" t="str">
        <f ca="1">IF(G24&gt;=$H$1,"Y","N")</f>
        <v>Y</v>
      </c>
      <c r="I24" s="46">
        <f ca="1">RAND()*(0.02)</f>
        <v>0.0116127798436077</v>
      </c>
      <c r="J24" s="46" t="str">
        <f ca="1">IF(I24&lt;=$J$1,"Y","N")</f>
        <v>Y</v>
      </c>
      <c r="K24" s="46">
        <f ca="1">RAND()*(0.002)</f>
        <v>0.00143494429207412</v>
      </c>
      <c r="L24" s="46" t="str">
        <f ca="1">IF(K24&lt;=$L$1,"Y","N")</f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>1-I25-K25</f>
        <v>0.995185295858075</v>
      </c>
      <c r="H25" s="46" t="str">
        <f ca="1">IF(G25&gt;=$H$1,"Y","N")</f>
        <v>Y</v>
      </c>
      <c r="I25" s="46">
        <f ca="1">RAND()*(0.02)</f>
        <v>0.00434898208877547</v>
      </c>
      <c r="J25" s="46" t="str">
        <f ca="1">IF(I25&lt;=$J$1,"Y","N")</f>
        <v>Y</v>
      </c>
      <c r="K25" s="46">
        <f ca="1">RAND()*(0.002)</f>
        <v>0.000465722053149519</v>
      </c>
      <c r="L25" s="46" t="str">
        <f ca="1">IF(K25&lt;=$L$1,"Y","N")</f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>1-I26-K26</f>
        <v>0.992619754340665</v>
      </c>
      <c r="H26" s="46" t="str">
        <f ca="1">IF(G26&gt;=$H$1,"Y","N")</f>
        <v>Y</v>
      </c>
      <c r="I26" s="46">
        <f ca="1">RAND()*(0.02)</f>
        <v>0.00681732786544575</v>
      </c>
      <c r="J26" s="46" t="str">
        <f ca="1">IF(I26&lt;=$J$1,"Y","N")</f>
        <v>Y</v>
      </c>
      <c r="K26" s="46">
        <f ca="1">RAND()*(0.002)</f>
        <v>0.000562917793889195</v>
      </c>
      <c r="L26" s="46" t="str">
        <f ca="1">IF(K26&lt;=$L$1,"Y","N")</f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>1-I27-K27</f>
        <v>0.993446864888122</v>
      </c>
      <c r="H27" s="46" t="str">
        <f ca="1">IF(G27&gt;=$H$1,"Y","N")</f>
        <v>Y</v>
      </c>
      <c r="I27" s="46">
        <f ca="1">RAND()*(0.02)</f>
        <v>0.00465968994515173</v>
      </c>
      <c r="J27" s="46" t="str">
        <f ca="1">IF(I27&lt;=$J$1,"Y","N")</f>
        <v>Y</v>
      </c>
      <c r="K27" s="46">
        <f ca="1">RAND()*(0.002)</f>
        <v>0.00189344516672591</v>
      </c>
      <c r="L27" s="46" t="str">
        <f ca="1">IF(K27&lt;=$L$1,"Y","N")</f>
        <v>N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>1-I28-K28</f>
        <v>0.993331326575917</v>
      </c>
      <c r="H28" s="46" t="str">
        <f ca="1">IF(G28&gt;=$H$1,"Y","N")</f>
        <v>Y</v>
      </c>
      <c r="I28" s="46">
        <f ca="1">RAND()*(0.02)</f>
        <v>0.0052235569678058</v>
      </c>
      <c r="J28" s="46" t="str">
        <f ca="1">IF(I28&lt;=$J$1,"Y","N")</f>
        <v>Y</v>
      </c>
      <c r="K28" s="46">
        <f ca="1">RAND()*(0.002)</f>
        <v>0.00144511645627684</v>
      </c>
      <c r="L28" s="46" t="str">
        <f ca="1">IF(K28&lt;=$L$1,"Y","N")</f>
        <v>Y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>1-I29-K29</f>
        <v>0.986141241708724</v>
      </c>
      <c r="H29" s="46" t="str">
        <f ca="1">IF(G29&gt;=$H$1,"Y","N")</f>
        <v>Y</v>
      </c>
      <c r="I29" s="46">
        <f ca="1">RAND()*(0.02)</f>
        <v>0.0131228760830931</v>
      </c>
      <c r="J29" s="46" t="str">
        <f ca="1">IF(I29&lt;=$J$1,"Y","N")</f>
        <v>Y</v>
      </c>
      <c r="K29" s="46">
        <f ca="1">RAND()*(0.002)</f>
        <v>0.000735882208182582</v>
      </c>
      <c r="L29" s="46" t="str">
        <f ca="1">IF(K29&lt;=$L$1,"Y","N")</f>
        <v>Y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>1-I30-K30</f>
        <v>0.98579096528173</v>
      </c>
      <c r="H30" s="46" t="str">
        <f ca="1">IF(G30&gt;=$H$1,"Y","N")</f>
        <v>Y</v>
      </c>
      <c r="I30" s="46">
        <f ca="1">RAND()*(0.02)</f>
        <v>0.0131615215495088</v>
      </c>
      <c r="J30" s="46" t="str">
        <f ca="1">IF(I30&lt;=$J$1,"Y","N")</f>
        <v>Y</v>
      </c>
      <c r="K30" s="46">
        <f ca="1">RAND()*(0.002)</f>
        <v>0.00104751316876109</v>
      </c>
      <c r="L30" s="46" t="str">
        <f ca="1">IF(K30&lt;=$L$1,"Y","N")</f>
        <v>Y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>1-I31-K31</f>
        <v>0.979585396753465</v>
      </c>
      <c r="H31" s="46" t="str">
        <f ca="1">IF(G31&gt;=$H$1,"Y","N")</f>
        <v>N</v>
      </c>
      <c r="I31" s="46">
        <f ca="1">RAND()*(0.02)</f>
        <v>0.0188764766393007</v>
      </c>
      <c r="J31" s="46" t="str">
        <f ca="1">IF(I31&lt;=$J$1,"Y","N")</f>
        <v>N</v>
      </c>
      <c r="K31" s="46">
        <f ca="1">RAND()*(0.002)</f>
        <v>0.00153812660723469</v>
      </c>
      <c r="L31" s="46" t="str">
        <f ca="1">IF(K31&lt;=$L$1,"Y","N")</f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>1-I32-K32</f>
        <v>0.981296101103033</v>
      </c>
      <c r="H32" s="46" t="str">
        <f ca="1">IF(G32&gt;=$H$1,"Y","N")</f>
        <v>N</v>
      </c>
      <c r="I32" s="46">
        <f ca="1">RAND()*(0.02)</f>
        <v>0.0180770094784042</v>
      </c>
      <c r="J32" s="46" t="str">
        <f ca="1">IF(I32&lt;=$J$1,"Y","N")</f>
        <v>N</v>
      </c>
      <c r="K32" s="46">
        <f ca="1">RAND()*(0.002)</f>
        <v>0.000626889418562786</v>
      </c>
      <c r="L32" s="46" t="str">
        <f ca="1">IF(K32&lt;=$L$1,"Y","N")</f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>1-I33-K33</f>
        <v>0.997679511272008</v>
      </c>
      <c r="H33" s="46" t="str">
        <f ca="1">IF(G33&gt;=$H$1,"Y","N")</f>
        <v>Y</v>
      </c>
      <c r="I33" s="46">
        <f ca="1">RAND()*(0.02)</f>
        <v>0.00218611988050474</v>
      </c>
      <c r="J33" s="46" t="str">
        <f ca="1">IF(I33&lt;=$J$1,"Y","N")</f>
        <v>Y</v>
      </c>
      <c r="K33" s="46">
        <f ca="1">RAND()*(0.002)</f>
        <v>0.000134368847487575</v>
      </c>
      <c r="L33" s="46" t="str">
        <f ca="1">IF(K33&lt;=$L$1,"Y","N")</f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>1-I34-K34</f>
        <v>0.983432897477383</v>
      </c>
      <c r="H34" s="46" t="str">
        <f ca="1">IF(G34&gt;=$H$1,"Y","N")</f>
        <v>Y</v>
      </c>
      <c r="I34" s="46">
        <f ca="1">RAND()*(0.02)</f>
        <v>0.0157772159613658</v>
      </c>
      <c r="J34" s="46" t="str">
        <f ca="1">IF(I34&lt;=$J$1,"Y","N")</f>
        <v>Y</v>
      </c>
      <c r="K34" s="46">
        <f ca="1">RAND()*(0.002)</f>
        <v>0.000789886561251709</v>
      </c>
      <c r="L34" s="46" t="str">
        <f ca="1">IF(K34&lt;=$L$1,"Y","N")</f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>1-I35-K35</f>
        <v>0.995970960335498</v>
      </c>
      <c r="H35" s="46" t="str">
        <f ca="1">IF(G35&gt;=$H$1,"Y","N")</f>
        <v>Y</v>
      </c>
      <c r="I35" s="46">
        <f ca="1">RAND()*(0.02)</f>
        <v>0.00346000023935038</v>
      </c>
      <c r="J35" s="46" t="str">
        <f ca="1">IF(I35&lt;=$J$1,"Y","N")</f>
        <v>Y</v>
      </c>
      <c r="K35" s="46">
        <f ca="1">RAND()*(0.002)</f>
        <v>0.00056903942515195</v>
      </c>
      <c r="L35" s="46" t="str">
        <f ca="1">IF(K35&lt;=$L$1,"Y","N")</f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>1-I36-K36</f>
        <v>0.992957939318643</v>
      </c>
      <c r="H36" s="46" t="str">
        <f ca="1">IF(G36&gt;=$H$1,"Y","N")</f>
        <v>Y</v>
      </c>
      <c r="I36" s="46">
        <f ca="1">RAND()*(0.02)</f>
        <v>0.00670524198837474</v>
      </c>
      <c r="J36" s="46" t="str">
        <f ca="1">IF(I36&lt;=$J$1,"Y","N")</f>
        <v>Y</v>
      </c>
      <c r="K36" s="46">
        <f ca="1">RAND()*(0.002)</f>
        <v>0.000336818692982266</v>
      </c>
      <c r="L36" s="46" t="str">
        <f ca="1">IF(K36&lt;=$L$1,"Y","N")</f>
        <v>Y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>1-I37-K37</f>
        <v>0.980722139706635</v>
      </c>
      <c r="H37" s="46" t="str">
        <f ca="1">IF(G37&gt;=$H$1,"Y","N")</f>
        <v>N</v>
      </c>
      <c r="I37" s="46">
        <f ca="1">RAND()*(0.02)</f>
        <v>0.0177355121828126</v>
      </c>
      <c r="J37" s="46" t="str">
        <f ca="1">IF(I37&lt;=$J$1,"Y","N")</f>
        <v>N</v>
      </c>
      <c r="K37" s="46">
        <f ca="1">RAND()*(0.002)</f>
        <v>0.00154234811055215</v>
      </c>
      <c r="L37" s="46" t="str">
        <f ca="1">IF(K37&lt;=$L$1,"Y","N")</f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0.97942832511679</v>
      </c>
      <c r="H38" s="46" t="str">
        <f ca="1" t="shared" ref="H38" si="19">IF(G38&gt;=$H$1,"Y","N")</f>
        <v>N</v>
      </c>
      <c r="I38" s="46">
        <f ca="1" t="shared" ref="I38" si="20">RAND()*(0.02)</f>
        <v>0.0195730494111152</v>
      </c>
      <c r="J38" s="46" t="str">
        <f ca="1" t="shared" ref="J38" si="21">IF(I38&lt;=$J$1,"Y","N")</f>
        <v>N</v>
      </c>
      <c r="K38" s="46">
        <f ca="1" t="shared" ref="K38" si="22">RAND()*(0.002)</f>
        <v>0.000998625472094859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0.993141964786443</v>
      </c>
      <c r="H39" s="46" t="str">
        <f ca="1" t="shared" ref="H39:H68" si="25">IF(G39&gt;=$H$1,"Y","N")</f>
        <v>Y</v>
      </c>
      <c r="I39" s="46">
        <f ca="1" t="shared" ref="I39:I68" si="26">RAND()*(0.02)</f>
        <v>0.00633723599034832</v>
      </c>
      <c r="J39" s="46" t="str">
        <f ca="1" t="shared" ref="J39:J68" si="27">IF(I39&lt;=$J$1,"Y","N")</f>
        <v>Y</v>
      </c>
      <c r="K39" s="46">
        <f ca="1" t="shared" ref="K39:K68" si="28">RAND()*(0.002)</f>
        <v>0.000520799223208714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>1-I40-K40</f>
        <v>0.981048148921384</v>
      </c>
      <c r="H40" s="46" t="str">
        <f ca="1">IF(G40&gt;=$H$1,"Y","N")</f>
        <v>N</v>
      </c>
      <c r="I40" s="46">
        <f ca="1">RAND()*(0.02)</f>
        <v>0.0184761475694561</v>
      </c>
      <c r="J40" s="46" t="str">
        <f ca="1">IF(I40&lt;=$J$1,"Y","N")</f>
        <v>N</v>
      </c>
      <c r="K40" s="46">
        <f ca="1">RAND()*(0.002)</f>
        <v>0.000475703509160131</v>
      </c>
      <c r="L40" s="46" t="str">
        <f ca="1">IF(K40&lt;=$L$1,"Y","N")</f>
        <v>Y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>1-I41-K41</f>
        <v>0.986600137364437</v>
      </c>
      <c r="H41" s="46" t="str">
        <f ca="1">IF(G41&gt;=$H$1,"Y","N")</f>
        <v>Y</v>
      </c>
      <c r="I41" s="46">
        <f ca="1">RAND()*(0.02)</f>
        <v>0.0120291174099246</v>
      </c>
      <c r="J41" s="46" t="str">
        <f ca="1">IF(I41&lt;=$J$1,"Y","N")</f>
        <v>Y</v>
      </c>
      <c r="K41" s="46">
        <f ca="1">RAND()*(0.002)</f>
        <v>0.00137074522563824</v>
      </c>
      <c r="L41" s="46" t="str">
        <f ca="1">IF(K41&lt;=$L$1,"Y","N")</f>
        <v>Y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>1-I42-K42</f>
        <v>0.982810259790172</v>
      </c>
      <c r="H42" s="46" t="str">
        <f ca="1">IF(G42&gt;=$H$1,"Y","N")</f>
        <v>Y</v>
      </c>
      <c r="I42" s="46">
        <f ca="1">RAND()*(0.02)</f>
        <v>0.0159866690193797</v>
      </c>
      <c r="J42" s="46" t="str">
        <f ca="1">IF(I42&lt;=$J$1,"Y","N")</f>
        <v>Y</v>
      </c>
      <c r="K42" s="46">
        <f ca="1">RAND()*(0.002)</f>
        <v>0.0012030711904487</v>
      </c>
      <c r="L42" s="46" t="str">
        <f ca="1">IF(K42&lt;=$L$1,"Y","N")</f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>1-I43-K43</f>
        <v>0.99648904325332</v>
      </c>
      <c r="H43" s="46" t="str">
        <f ca="1">IF(G43&gt;=$H$1,"Y","N")</f>
        <v>Y</v>
      </c>
      <c r="I43" s="46">
        <f ca="1">RAND()*(0.02)</f>
        <v>0.00309128864025774</v>
      </c>
      <c r="J43" s="46" t="str">
        <f ca="1">IF(I43&lt;=$J$1,"Y","N")</f>
        <v>Y</v>
      </c>
      <c r="K43" s="46">
        <f ca="1">RAND()*(0.002)</f>
        <v>0.000419668106422578</v>
      </c>
      <c r="L43" s="46" t="str">
        <f ca="1">IF(K43&lt;=$L$1,"Y","N")</f>
        <v>Y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>1-I44-K44</f>
        <v>0.997762694719665</v>
      </c>
      <c r="H44" s="46" t="str">
        <f ca="1">IF(G44&gt;=$H$1,"Y","N")</f>
        <v>Y</v>
      </c>
      <c r="I44" s="46">
        <f ca="1">RAND()*(0.02)</f>
        <v>0.00157172871830968</v>
      </c>
      <c r="J44" s="46" t="str">
        <f ca="1">IF(I44&lt;=$J$1,"Y","N")</f>
        <v>Y</v>
      </c>
      <c r="K44" s="46">
        <f ca="1">RAND()*(0.002)</f>
        <v>0.000665576562025565</v>
      </c>
      <c r="L44" s="46" t="str">
        <f ca="1">IF(K44&lt;=$L$1,"Y","N")</f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>1-I45-K45</f>
        <v>0.990202554654752</v>
      </c>
      <c r="H45" s="46" t="str">
        <f ca="1">IF(G45&gt;=$H$1,"Y","N")</f>
        <v>Y</v>
      </c>
      <c r="I45" s="46">
        <f ca="1">RAND()*(0.02)</f>
        <v>0.00842218878834567</v>
      </c>
      <c r="J45" s="46" t="str">
        <f ca="1">IF(I45&lt;=$J$1,"Y","N")</f>
        <v>Y</v>
      </c>
      <c r="K45" s="46">
        <f ca="1">RAND()*(0.002)</f>
        <v>0.0013752565569021</v>
      </c>
      <c r="L45" s="46" t="str">
        <f ca="1">IF(K45&lt;=$L$1,"Y","N")</f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>1-I46-K46</f>
        <v>0.984062869775841</v>
      </c>
      <c r="H46" s="46" t="str">
        <f ca="1">IF(G46&gt;=$H$1,"Y","N")</f>
        <v>Y</v>
      </c>
      <c r="I46" s="46">
        <f ca="1">RAND()*(0.02)</f>
        <v>0.0155010521998664</v>
      </c>
      <c r="J46" s="46" t="str">
        <f ca="1">IF(I46&lt;=$J$1,"Y","N")</f>
        <v>Y</v>
      </c>
      <c r="K46" s="46">
        <f ca="1">RAND()*(0.002)</f>
        <v>0.000436078024292563</v>
      </c>
      <c r="L46" s="46" t="str">
        <f ca="1">IF(K46&lt;=$L$1,"Y","N")</f>
        <v>Y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>1-I47-K47</f>
        <v>0.986189519696446</v>
      </c>
      <c r="H47" s="46" t="str">
        <f ca="1">IF(G47&gt;=$H$1,"Y","N")</f>
        <v>Y</v>
      </c>
      <c r="I47" s="46">
        <f ca="1">RAND()*(0.02)</f>
        <v>0.0135485563096135</v>
      </c>
      <c r="J47" s="46" t="str">
        <f ca="1">IF(I47&lt;=$J$1,"Y","N")</f>
        <v>Y</v>
      </c>
      <c r="K47" s="46">
        <f ca="1">RAND()*(0.002)</f>
        <v>0.000261923993940287</v>
      </c>
      <c r="L47" s="46" t="str">
        <f ca="1">IF(K47&lt;=$L$1,"Y","N")</f>
        <v>Y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>1-I48-K48</f>
        <v>0.996676745056099</v>
      </c>
      <c r="H48" s="46" t="str">
        <f ca="1">IF(G48&gt;=$H$1,"Y","N")</f>
        <v>Y</v>
      </c>
      <c r="I48" s="46">
        <f ca="1">RAND()*(0.02)</f>
        <v>0.00328595687283596</v>
      </c>
      <c r="J48" s="46" t="str">
        <f ca="1">IF(I48&lt;=$J$1,"Y","N")</f>
        <v>Y</v>
      </c>
      <c r="K48" s="46">
        <f ca="1">RAND()*(0.002)</f>
        <v>3.72980710649977e-5</v>
      </c>
      <c r="L48" s="46" t="str">
        <f ca="1">IF(K48&lt;=$L$1,"Y","N")</f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>1-I49-K49</f>
        <v>0.983408140564058</v>
      </c>
      <c r="H49" s="46" t="str">
        <f ca="1">IF(G49&gt;=$H$1,"Y","N")</f>
        <v>Y</v>
      </c>
      <c r="I49" s="46">
        <f ca="1">RAND()*(0.02)</f>
        <v>0.0150121150421378</v>
      </c>
      <c r="J49" s="46" t="str">
        <f ca="1">IF(I49&lt;=$J$1,"Y","N")</f>
        <v>Y</v>
      </c>
      <c r="K49" s="46">
        <f ca="1">RAND()*(0.002)</f>
        <v>0.00157974439380442</v>
      </c>
      <c r="L49" s="46" t="str">
        <f ca="1">IF(K49&lt;=$L$1,"Y","N")</f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>1-I50-K50</f>
        <v>0.997984238267796</v>
      </c>
      <c r="H50" s="46" t="str">
        <f ca="1">IF(G50&gt;=$H$1,"Y","N")</f>
        <v>Y</v>
      </c>
      <c r="I50" s="46">
        <f ca="1">RAND()*(0.02)</f>
        <v>0.00179517834735225</v>
      </c>
      <c r="J50" s="46" t="str">
        <f ca="1">IF(I50&lt;=$J$1,"Y","N")</f>
        <v>Y</v>
      </c>
      <c r="K50" s="46">
        <f ca="1">RAND()*(0.002)</f>
        <v>0.00022058338485209</v>
      </c>
      <c r="L50" s="46" t="str">
        <f ca="1">IF(K50&lt;=$L$1,"Y","N")</f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>1-I51-K51</f>
        <v>0.995075290097863</v>
      </c>
      <c r="H51" s="46" t="str">
        <f ca="1">IF(G51&gt;=$H$1,"Y","N")</f>
        <v>Y</v>
      </c>
      <c r="I51" s="46">
        <f ca="1">RAND()*(0.02)</f>
        <v>0.00401937493705384</v>
      </c>
      <c r="J51" s="46" t="str">
        <f ca="1">IF(I51&lt;=$J$1,"Y","N")</f>
        <v>Y</v>
      </c>
      <c r="K51" s="46">
        <f ca="1">RAND()*(0.002)</f>
        <v>0.000905334965082958</v>
      </c>
      <c r="L51" s="46" t="str">
        <f ca="1">IF(K51&lt;=$L$1,"Y","N")</f>
        <v>Y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>1-I52-K52</f>
        <v>0.99520220154241</v>
      </c>
      <c r="H52" s="46" t="str">
        <f ca="1">IF(G52&gt;=$H$1,"Y","N")</f>
        <v>Y</v>
      </c>
      <c r="I52" s="46">
        <f ca="1">RAND()*(0.02)</f>
        <v>0.0043701057233703</v>
      </c>
      <c r="J52" s="46" t="str">
        <f ca="1">IF(I52&lt;=$J$1,"Y","N")</f>
        <v>Y</v>
      </c>
      <c r="K52" s="46">
        <f ca="1">RAND()*(0.002)</f>
        <v>0.000427692734219897</v>
      </c>
      <c r="L52" s="46" t="str">
        <f ca="1">IF(K52&lt;=$L$1,"Y","N")</f>
        <v>Y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>1-I53-K53</f>
        <v>0.995503660481087</v>
      </c>
      <c r="H53" s="46" t="str">
        <f ca="1">IF(G53&gt;=$H$1,"Y","N")</f>
        <v>Y</v>
      </c>
      <c r="I53" s="46">
        <f ca="1">RAND()*(0.02)</f>
        <v>0.00279484919599851</v>
      </c>
      <c r="J53" s="46" t="str">
        <f ca="1">IF(I53&lt;=$J$1,"Y","N")</f>
        <v>Y</v>
      </c>
      <c r="K53" s="46">
        <f ca="1">RAND()*(0.002)</f>
        <v>0.00170149032291476</v>
      </c>
      <c r="L53" s="46" t="str">
        <f ca="1">IF(K53&lt;=$L$1,"Y","N")</f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>1-I54-K54</f>
        <v>0.992574960298103</v>
      </c>
      <c r="H54" s="46" t="str">
        <f ca="1">IF(G54&gt;=$H$1,"Y","N")</f>
        <v>Y</v>
      </c>
      <c r="I54" s="46">
        <f ca="1">RAND()*(0.02)</f>
        <v>0.00575038168399163</v>
      </c>
      <c r="J54" s="46" t="str">
        <f ca="1">IF(I54&lt;=$J$1,"Y","N")</f>
        <v>Y</v>
      </c>
      <c r="K54" s="46">
        <f ca="1">RAND()*(0.002)</f>
        <v>0.00167465801790558</v>
      </c>
      <c r="L54" s="46" t="str">
        <f ca="1">IF(K54&lt;=$L$1,"Y","N")</f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>1-I55-K55</f>
        <v>0.986737900195883</v>
      </c>
      <c r="H55" s="46" t="str">
        <f ca="1">IF(G55&gt;=$H$1,"Y","N")</f>
        <v>Y</v>
      </c>
      <c r="I55" s="46">
        <f ca="1">RAND()*(0.02)</f>
        <v>0.0120298583846988</v>
      </c>
      <c r="J55" s="46" t="str">
        <f ca="1">IF(I55&lt;=$J$1,"Y","N")</f>
        <v>Y</v>
      </c>
      <c r="K55" s="46">
        <f ca="1">RAND()*(0.002)</f>
        <v>0.00123224141941854</v>
      </c>
      <c r="L55" s="46" t="str">
        <f ca="1">IF(K55&lt;=$L$1,"Y","N")</f>
        <v>Y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>1-I56-K56</f>
        <v>0.988606503055824</v>
      </c>
      <c r="H56" s="46" t="str">
        <f ca="1">IF(G56&gt;=$H$1,"Y","N")</f>
        <v>Y</v>
      </c>
      <c r="I56" s="46">
        <f ca="1">RAND()*(0.02)</f>
        <v>0.00984194264806404</v>
      </c>
      <c r="J56" s="46" t="str">
        <f ca="1">IF(I56&lt;=$J$1,"Y","N")</f>
        <v>Y</v>
      </c>
      <c r="K56" s="46">
        <f ca="1">RAND()*(0.002)</f>
        <v>0.0015515542961122</v>
      </c>
      <c r="L56" s="46" t="str">
        <f ca="1">IF(K56&lt;=$L$1,"Y","N")</f>
        <v>Y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>1-I57-K57</f>
        <v>0.995570586109246</v>
      </c>
      <c r="H57" s="46" t="str">
        <f ca="1">IF(G57&gt;=$H$1,"Y","N")</f>
        <v>Y</v>
      </c>
      <c r="I57" s="46">
        <f ca="1">RAND()*(0.02)</f>
        <v>0.00417306945872546</v>
      </c>
      <c r="J57" s="46" t="str">
        <f ca="1">IF(I57&lt;=$J$1,"Y","N")</f>
        <v>Y</v>
      </c>
      <c r="K57" s="46">
        <f ca="1">RAND()*(0.002)</f>
        <v>0.000256344432028279</v>
      </c>
      <c r="L57" s="46" t="str">
        <f ca="1">IF(K57&lt;=$L$1,"Y","N")</f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>1-I58-K58</f>
        <v>0.987216863297088</v>
      </c>
      <c r="H58" s="46" t="str">
        <f ca="1">IF(G58&gt;=$H$1,"Y","N")</f>
        <v>Y</v>
      </c>
      <c r="I58" s="46">
        <f ca="1">RAND()*(0.02)</f>
        <v>0.0111902315675141</v>
      </c>
      <c r="J58" s="46" t="str">
        <f ca="1">IF(I58&lt;=$J$1,"Y","N")</f>
        <v>Y</v>
      </c>
      <c r="K58" s="46">
        <f ca="1">RAND()*(0.002)</f>
        <v>0.00159290513539831</v>
      </c>
      <c r="L58" s="46" t="str">
        <f ca="1">IF(K58&lt;=$L$1,"Y","N")</f>
        <v>Y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>1-I59-K59</f>
        <v>0.993390374822805</v>
      </c>
      <c r="H59" s="46" t="str">
        <f ca="1">IF(G59&gt;=$H$1,"Y","N")</f>
        <v>Y</v>
      </c>
      <c r="I59" s="46">
        <f ca="1">RAND()*(0.02)</f>
        <v>0.00584914652211242</v>
      </c>
      <c r="J59" s="46" t="str">
        <f ca="1">IF(I59&lt;=$J$1,"Y","N")</f>
        <v>Y</v>
      </c>
      <c r="K59" s="46">
        <f ca="1">RAND()*(0.002)</f>
        <v>0.000760478655082068</v>
      </c>
      <c r="L59" s="46" t="str">
        <f ca="1">IF(K59&lt;=$L$1,"Y","N")</f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>1-I60-K60</f>
        <v>0.992648995058611</v>
      </c>
      <c r="H60" s="46" t="str">
        <f ca="1">IF(G60&gt;=$H$1,"Y","N")</f>
        <v>Y</v>
      </c>
      <c r="I60" s="46">
        <f ca="1">RAND()*(0.02)</f>
        <v>0.00618881020627156</v>
      </c>
      <c r="J60" s="46" t="str">
        <f ca="1">IF(I60&lt;=$J$1,"Y","N")</f>
        <v>Y</v>
      </c>
      <c r="K60" s="46">
        <f ca="1">RAND()*(0.002)</f>
        <v>0.00116219473511743</v>
      </c>
      <c r="L60" s="46" t="str">
        <f ca="1">IF(K60&lt;=$L$1,"Y","N")</f>
        <v>Y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>1-I61-K61</f>
        <v>0.981838938793145</v>
      </c>
      <c r="H61" s="46" t="str">
        <f ca="1">IF(G61&gt;=$H$1,"Y","N")</f>
        <v>Y</v>
      </c>
      <c r="I61" s="46">
        <f ca="1">RAND()*(0.02)</f>
        <v>0.0164500714171158</v>
      </c>
      <c r="J61" s="46" t="str">
        <f ca="1">IF(I61&lt;=$J$1,"Y","N")</f>
        <v>Y</v>
      </c>
      <c r="K61" s="46">
        <f ca="1">RAND()*(0.002)</f>
        <v>0.00171098978973927</v>
      </c>
      <c r="L61" s="46" t="str">
        <f ca="1">IF(K61&lt;=$L$1,"Y","N")</f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>1-I62-K62</f>
        <v>0.990727564968157</v>
      </c>
      <c r="H62" s="46" t="str">
        <f ca="1">IF(G62&gt;=$H$1,"Y","N")</f>
        <v>Y</v>
      </c>
      <c r="I62" s="46">
        <f ca="1">RAND()*(0.02)</f>
        <v>0.00740110020938164</v>
      </c>
      <c r="J62" s="46" t="str">
        <f ca="1">IF(I62&lt;=$J$1,"Y","N")</f>
        <v>Y</v>
      </c>
      <c r="K62" s="46">
        <f ca="1">RAND()*(0.002)</f>
        <v>0.00187133482246096</v>
      </c>
      <c r="L62" s="46" t="str">
        <f ca="1">IF(K62&lt;=$L$1,"Y","N")</f>
        <v>N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>1-I63-K63</f>
        <v>0.982538224693552</v>
      </c>
      <c r="H63" s="46" t="str">
        <f ca="1">IF(G63&gt;=$H$1,"Y","N")</f>
        <v>Y</v>
      </c>
      <c r="I63" s="46">
        <f ca="1">RAND()*(0.02)</f>
        <v>0.0168593301650223</v>
      </c>
      <c r="J63" s="46" t="str">
        <f ca="1">IF(I63&lt;=$J$1,"Y","N")</f>
        <v>N</v>
      </c>
      <c r="K63" s="46">
        <f ca="1">RAND()*(0.002)</f>
        <v>0.00060244514142612</v>
      </c>
      <c r="L63" s="46" t="str">
        <f ca="1">IF(K63&lt;=$L$1,"Y","N")</f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>1-I64-K64</f>
        <v>0.992726832736834</v>
      </c>
      <c r="H64" s="46" t="str">
        <f ca="1">IF(G64&gt;=$H$1,"Y","N")</f>
        <v>Y</v>
      </c>
      <c r="I64" s="46">
        <f ca="1">RAND()*(0.02)</f>
        <v>0.00717642093473033</v>
      </c>
      <c r="J64" s="46" t="str">
        <f ca="1">IF(I64&lt;=$J$1,"Y","N")</f>
        <v>Y</v>
      </c>
      <c r="K64" s="46">
        <f ca="1">RAND()*(0.002)</f>
        <v>9.67463284358709e-5</v>
      </c>
      <c r="L64" s="46" t="str">
        <f ca="1">IF(K64&lt;=$L$1,"Y","N")</f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>1-I65-K65</f>
        <v>0.992230793421931</v>
      </c>
      <c r="H65" s="46" t="str">
        <f ca="1">IF(G65&gt;=$H$1,"Y","N")</f>
        <v>Y</v>
      </c>
      <c r="I65" s="46">
        <f ca="1">RAND()*(0.02)</f>
        <v>0.00630289585317883</v>
      </c>
      <c r="J65" s="46" t="str">
        <f ca="1">IF(I65&lt;=$J$1,"Y","N")</f>
        <v>Y</v>
      </c>
      <c r="K65" s="46">
        <f ca="1">RAND()*(0.002)</f>
        <v>0.00146631072489066</v>
      </c>
      <c r="L65" s="46" t="str">
        <f ca="1">IF(K65&lt;=$L$1,"Y","N")</f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>1-I66-K66</f>
        <v>0.98287181304207</v>
      </c>
      <c r="H66" s="46" t="str">
        <f ca="1">IF(G66&gt;=$H$1,"Y","N")</f>
        <v>Y</v>
      </c>
      <c r="I66" s="46">
        <f ca="1">RAND()*(0.02)</f>
        <v>0.0155990738819874</v>
      </c>
      <c r="J66" s="46" t="str">
        <f ca="1">IF(I66&lt;=$J$1,"Y","N")</f>
        <v>Y</v>
      </c>
      <c r="K66" s="46">
        <f ca="1">RAND()*(0.002)</f>
        <v>0.00152911307594248</v>
      </c>
      <c r="L66" s="46" t="str">
        <f ca="1">IF(K66&lt;=$L$1,"Y","N")</f>
        <v>Y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>1-I67-K67</f>
        <v>0.990461886963213</v>
      </c>
      <c r="H67" s="46" t="str">
        <f ca="1">IF(G67&gt;=$H$1,"Y","N")</f>
        <v>Y</v>
      </c>
      <c r="I67" s="46">
        <f ca="1">RAND()*(0.02)</f>
        <v>0.00810322324708539</v>
      </c>
      <c r="J67" s="46" t="str">
        <f ca="1">IF(I67&lt;=$J$1,"Y","N")</f>
        <v>Y</v>
      </c>
      <c r="K67" s="46">
        <f ca="1">RAND()*(0.002)</f>
        <v>0.00143488978970129</v>
      </c>
      <c r="L67" s="46" t="str">
        <f ca="1">IF(K67&lt;=$L$1,"Y","N")</f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>1-I68-K68</f>
        <v>0.994235883117444</v>
      </c>
      <c r="H68" s="46" t="str">
        <f ca="1">IF(G68&gt;=$H$1,"Y","N")</f>
        <v>Y</v>
      </c>
      <c r="I68" s="46">
        <f ca="1">RAND()*(0.02)</f>
        <v>0.00489660427586947</v>
      </c>
      <c r="J68" s="46" t="str">
        <f ca="1">IF(I68&lt;=$J$1,"Y","N")</f>
        <v>Y</v>
      </c>
      <c r="K68" s="46">
        <f ca="1">RAND()*(0.002)</f>
        <v>0.000867512606686308</v>
      </c>
      <c r="L68" s="46" t="str">
        <f ca="1">IF(K68&lt;=$L$1,"Y","N")</f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0.98639095489733</v>
      </c>
      <c r="H69" s="46" t="str">
        <f ca="1" t="shared" ref="H69" si="31">IF(G69&gt;=$H$1,"Y","N")</f>
        <v>Y</v>
      </c>
      <c r="I69" s="46">
        <f ca="1" t="shared" ref="I69" si="32">RAND()*(0.02)</f>
        <v>0.0120853606844767</v>
      </c>
      <c r="J69" s="46" t="str">
        <f ca="1" t="shared" ref="J69" si="33">IF(I69&lt;=$J$1,"Y","N")</f>
        <v>Y</v>
      </c>
      <c r="K69" s="46">
        <f ca="1" t="shared" ref="K69" si="34">RAND()*(0.002)</f>
        <v>0.00152368441819348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0.983770721694502</v>
      </c>
      <c r="H70" s="46" t="str">
        <f ca="1" t="shared" ref="H70" si="37">IF(G70&gt;=$H$1,"Y","N")</f>
        <v>Y</v>
      </c>
      <c r="I70" s="46">
        <f ca="1" t="shared" ref="I70:I75" si="38">RAND()*(0.02)</f>
        <v>0.0161200181971492</v>
      </c>
      <c r="J70" s="46" t="str">
        <f ca="1" t="shared" ref="J70" si="39">IF(I70&lt;=$J$1,"Y","N")</f>
        <v>Y</v>
      </c>
      <c r="K70" s="46">
        <f ca="1" t="shared" ref="K70:K75" si="40">RAND()*(0.002)</f>
        <v>0.000109260108348415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>1-I71-K71</f>
        <v>0.9970185344956</v>
      </c>
      <c r="H71" s="46" t="str">
        <f ca="1">IF(G71&gt;=$H$1,"Y","N")</f>
        <v>Y</v>
      </c>
      <c r="I71" s="46">
        <f ca="1">RAND()*(0.02)</f>
        <v>0.00215441770774893</v>
      </c>
      <c r="J71" s="46" t="str">
        <f ca="1">IF(I71&lt;=$J$1,"Y","N")</f>
        <v>Y</v>
      </c>
      <c r="K71" s="46">
        <f ca="1">RAND()*(0.002)</f>
        <v>0.000827047796651106</v>
      </c>
      <c r="L71" s="46" t="str">
        <f ca="1">IF(K71&lt;=$L$1,"Y","N")</f>
        <v>Y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>1-I72-K72</f>
        <v>0.987040723881205</v>
      </c>
      <c r="H72" s="46" t="str">
        <f ca="1">IF(G72&gt;=$H$1,"Y","N")</f>
        <v>Y</v>
      </c>
      <c r="I72" s="46">
        <f ca="1">RAND()*(0.02)</f>
        <v>0.0112127869233007</v>
      </c>
      <c r="J72" s="46" t="str">
        <f ca="1">IF(I72&lt;=$J$1,"Y","N")</f>
        <v>Y</v>
      </c>
      <c r="K72" s="46">
        <f ca="1">RAND()*(0.002)</f>
        <v>0.00174648919549425</v>
      </c>
      <c r="L72" s="46" t="str">
        <f ca="1">IF(K72&lt;=$L$1,"Y","N")</f>
        <v>Y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>1-I73-K73</f>
        <v>0.994357107207296</v>
      </c>
      <c r="H73" s="46" t="str">
        <f ca="1">IF(G73&gt;=$H$1,"Y","N")</f>
        <v>Y</v>
      </c>
      <c r="I73" s="46">
        <f ca="1">RAND()*(0.02)</f>
        <v>0.00506187745753506</v>
      </c>
      <c r="J73" s="46" t="str">
        <f ca="1">IF(I73&lt;=$J$1,"Y","N")</f>
        <v>Y</v>
      </c>
      <c r="K73" s="46">
        <f ca="1">RAND()*(0.002)</f>
        <v>0.000581015335168618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>1-I74-K74</f>
        <v>0.997392937545462</v>
      </c>
      <c r="H74" s="46" t="str">
        <f ca="1">IF(G74&gt;=$H$1,"Y","N")</f>
        <v>Y</v>
      </c>
      <c r="I74" s="46">
        <f ca="1">RAND()*(0.02)</f>
        <v>0.00188883735724954</v>
      </c>
      <c r="J74" s="46" t="str">
        <f ca="1">IF(I74&lt;=$J$1,"Y","N")</f>
        <v>Y</v>
      </c>
      <c r="K74" s="46">
        <f ca="1">RAND()*(0.002)</f>
        <v>0.000718225097288022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>1-I75-K75</f>
        <v>0.985672862184836</v>
      </c>
      <c r="H75" s="46" t="str">
        <f ca="1">IF(G75&gt;=$H$1,"Y","N")</f>
        <v>Y</v>
      </c>
      <c r="I75" s="46">
        <f ca="1">RAND()*(0.02)</f>
        <v>0.0124727166154069</v>
      </c>
      <c r="J75" s="46" t="str">
        <f ca="1">IF(I75&lt;=$J$1,"Y","N")</f>
        <v>Y</v>
      </c>
      <c r="K75" s="46">
        <f ca="1">RAND()*(0.002)</f>
        <v>0.00185442119975752</v>
      </c>
      <c r="L75" s="46" t="str">
        <f ca="1">IF(K75&lt;=$L$1,"Y","N")</f>
        <v>N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8"/>
  <sheetViews>
    <sheetView workbookViewId="0">
      <selection activeCell="C20" sqref="C20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>[1]Data!B3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3" customFormat="1" spans="1:11">
      <c r="A5" s="12" t="s">
        <v>54</v>
      </c>
      <c r="B5" s="15">
        <v>45748</v>
      </c>
      <c r="C5" s="16"/>
      <c r="D5" s="16"/>
      <c r="E5" s="16"/>
      <c r="F5" s="17"/>
      <c r="G5" s="17"/>
      <c r="H5" s="17"/>
      <c r="I5" s="17"/>
      <c r="J5" s="31"/>
      <c r="K5" s="31"/>
    </row>
    <row r="6" spans="3:3">
      <c r="C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pans="1:5">
      <c r="A8" s="15">
        <f>B5</f>
        <v>45748</v>
      </c>
      <c r="B8" s="21">
        <f t="shared" ref="B8:B71" si="0">IF(C8="",NA(),1-C8)</f>
        <v>1</v>
      </c>
      <c r="C8" s="21">
        <v>0</v>
      </c>
      <c r="D8" s="32">
        <v>503.7489</v>
      </c>
      <c r="E8" s="23">
        <v>380.0211</v>
      </c>
    </row>
    <row r="9" spans="1:5">
      <c r="A9" s="15">
        <f t="shared" ref="A9:A72" si="1">A8+1</f>
        <v>45749</v>
      </c>
      <c r="B9" s="21">
        <f>IF(C9="",NA(),1-C9)</f>
        <v>1</v>
      </c>
      <c r="C9" s="21">
        <v>0</v>
      </c>
      <c r="D9" s="33">
        <v>459.8418</v>
      </c>
      <c r="E9" s="23">
        <v>346.8982</v>
      </c>
    </row>
    <row r="10" spans="1:5">
      <c r="A10" s="15">
        <f>A9+1</f>
        <v>45750</v>
      </c>
      <c r="B10" s="21">
        <f>IF(C10="",NA(),1-C10)</f>
        <v>1</v>
      </c>
      <c r="C10" s="21">
        <v>0</v>
      </c>
      <c r="D10" s="33">
        <v>477.1071</v>
      </c>
      <c r="E10" s="23">
        <v>359.9229</v>
      </c>
    </row>
    <row r="11" spans="1:5">
      <c r="A11" s="15">
        <f>A10+1</f>
        <v>45751</v>
      </c>
      <c r="B11" s="21">
        <f>IF(C11="",NA(),1-C11)</f>
        <v>1</v>
      </c>
      <c r="C11" s="21">
        <v>0</v>
      </c>
      <c r="D11" s="33">
        <v>495.3699</v>
      </c>
      <c r="E11" s="23">
        <v>373.7001</v>
      </c>
    </row>
    <row r="12" spans="1:5">
      <c r="A12" s="15">
        <f>A11+1</f>
        <v>45752</v>
      </c>
      <c r="B12" s="21">
        <f>IF(C12="",NA(),1-C12)</f>
        <v>1</v>
      </c>
      <c r="C12" s="21">
        <v>0</v>
      </c>
      <c r="D12" s="33">
        <v>447.0966</v>
      </c>
      <c r="E12" s="23">
        <v>337.2834</v>
      </c>
    </row>
    <row r="13" spans="1:5">
      <c r="A13" s="15">
        <f>A12+1</f>
        <v>45753</v>
      </c>
      <c r="B13" s="21">
        <f>IF(C13="",NA(),1-C13)</f>
        <v>1</v>
      </c>
      <c r="C13" s="21">
        <v>0</v>
      </c>
      <c r="D13" s="33">
        <v>413.3355</v>
      </c>
      <c r="E13" s="23">
        <v>311.8145</v>
      </c>
    </row>
    <row r="14" spans="1:5">
      <c r="A14" s="15">
        <f>A13+1</f>
        <v>45754</v>
      </c>
      <c r="B14" s="21">
        <f>IF(C14="",NA(),1-C14)</f>
        <v>1</v>
      </c>
      <c r="C14" s="21">
        <v>0</v>
      </c>
      <c r="D14" s="33">
        <v>394.7934</v>
      </c>
      <c r="E14" s="23">
        <v>297.8266</v>
      </c>
    </row>
    <row r="15" spans="1:5">
      <c r="A15" s="15">
        <f>A14+1</f>
        <v>45755</v>
      </c>
      <c r="B15" s="21">
        <f>IF(C15="",NA(),1-C15)</f>
        <v>1</v>
      </c>
      <c r="C15" s="21">
        <v>0</v>
      </c>
      <c r="D15" s="33">
        <v>394.7307</v>
      </c>
      <c r="E15" s="23">
        <v>297.7793</v>
      </c>
    </row>
    <row r="16" spans="1:5">
      <c r="A16" s="15">
        <f>A15+1</f>
        <v>45756</v>
      </c>
      <c r="B16" s="21">
        <f>IF(C16="",NA(),1-C16)</f>
        <v>1</v>
      </c>
      <c r="C16" s="21">
        <v>0</v>
      </c>
      <c r="D16" s="33">
        <v>384.3453</v>
      </c>
      <c r="E16" s="23">
        <v>289.9447</v>
      </c>
    </row>
    <row r="17" spans="1:5">
      <c r="A17" s="15">
        <f>A16+1</f>
        <v>45757</v>
      </c>
      <c r="B17" s="21">
        <f>IF(C17="",NA(),1-C17)</f>
        <v>1</v>
      </c>
      <c r="C17" s="21">
        <v>0</v>
      </c>
      <c r="D17" s="33">
        <v>395.2323</v>
      </c>
      <c r="E17" s="23">
        <v>298.1577</v>
      </c>
    </row>
    <row r="18" spans="1:5">
      <c r="A18" s="15">
        <f>A17+1</f>
        <v>45758</v>
      </c>
      <c r="B18" s="21">
        <f>IF(C18="",NA(),1-C18)</f>
        <v>1</v>
      </c>
      <c r="C18" s="21">
        <v>0</v>
      </c>
      <c r="D18" s="33">
        <v>410.0751</v>
      </c>
      <c r="E18" s="23">
        <v>309.3549</v>
      </c>
    </row>
    <row r="19" spans="1:5">
      <c r="A19" s="15">
        <f>A18+1</f>
        <v>45759</v>
      </c>
      <c r="B19" s="21">
        <f>IF(C19="",NA(),1-C19)</f>
        <v>1</v>
      </c>
      <c r="C19" s="21">
        <v>0</v>
      </c>
      <c r="D19" s="33">
        <v>380.0532</v>
      </c>
      <c r="E19" s="23">
        <v>286.7068</v>
      </c>
    </row>
    <row r="20" spans="1:5">
      <c r="A20" s="15">
        <f>A19+1</f>
        <v>45760</v>
      </c>
      <c r="B20" s="21">
        <f>IF(C20="",NA(),1-C20)</f>
        <v>1</v>
      </c>
      <c r="C20" s="21">
        <v>0</v>
      </c>
      <c r="D20" s="33">
        <v>371.4747</v>
      </c>
      <c r="E20" s="23">
        <v>280.2353</v>
      </c>
    </row>
    <row r="21" spans="1:5">
      <c r="A21" s="15">
        <f>A20+1</f>
        <v>45761</v>
      </c>
      <c r="B21" s="21">
        <f>IF(C21="",NA(),1-C21)</f>
        <v>1</v>
      </c>
      <c r="C21" s="21">
        <v>0</v>
      </c>
      <c r="D21" s="33">
        <v>365.5125</v>
      </c>
      <c r="E21" s="23">
        <v>275.7375</v>
      </c>
    </row>
    <row r="22" spans="1:5">
      <c r="A22" s="15">
        <f>A21+1</f>
        <v>45762</v>
      </c>
      <c r="B22" s="21">
        <f>IF(C22="",NA(),1-C22)</f>
        <v>1</v>
      </c>
      <c r="C22" s="21">
        <v>0</v>
      </c>
      <c r="D22" s="33">
        <v>391.7154</v>
      </c>
      <c r="E22" s="23">
        <v>295.5046</v>
      </c>
    </row>
    <row r="23" spans="1:5">
      <c r="A23" s="15">
        <f>A22+1</f>
        <v>45763</v>
      </c>
      <c r="B23" s="21">
        <f>IF(C23="",NA(),1-C23)</f>
        <v>1</v>
      </c>
      <c r="C23" s="21">
        <v>0</v>
      </c>
      <c r="D23" s="33">
        <v>465.6786</v>
      </c>
      <c r="E23" s="23">
        <v>351.3014</v>
      </c>
    </row>
    <row r="24" spans="1:5">
      <c r="A24" s="15">
        <f>A23+1</f>
        <v>45764</v>
      </c>
      <c r="B24" s="21">
        <f>IF(C24="",NA(),1-C24)</f>
        <v>1</v>
      </c>
      <c r="C24" s="21">
        <v>0</v>
      </c>
      <c r="D24" s="33">
        <v>433.485</v>
      </c>
      <c r="E24" s="23">
        <v>327.015</v>
      </c>
    </row>
    <row r="25" spans="1:5">
      <c r="A25" s="15">
        <f>A24+1</f>
        <v>45765</v>
      </c>
      <c r="B25" s="21">
        <f>IF(C25="",NA(),1-C25)</f>
        <v>1</v>
      </c>
      <c r="C25" s="21">
        <v>0</v>
      </c>
      <c r="D25" s="33">
        <v>431.5698</v>
      </c>
      <c r="E25" s="23">
        <v>325.5702</v>
      </c>
    </row>
    <row r="26" spans="1:5">
      <c r="A26" s="15">
        <f>A25+1</f>
        <v>45766</v>
      </c>
      <c r="B26" s="21">
        <f>IF(C26="",NA(),1-C26)</f>
        <v>1</v>
      </c>
      <c r="C26" s="21">
        <v>0</v>
      </c>
      <c r="D26" s="33">
        <v>382.755</v>
      </c>
      <c r="E26" s="23">
        <v>288.745</v>
      </c>
    </row>
    <row r="27" spans="1:5">
      <c r="A27" s="15">
        <f>A26+1</f>
        <v>45767</v>
      </c>
      <c r="B27" s="21">
        <f>IF(C27="",NA(),1-C27)</f>
        <v>1</v>
      </c>
      <c r="C27" s="21">
        <v>0</v>
      </c>
      <c r="D27" s="33">
        <v>381.159</v>
      </c>
      <c r="E27" s="23">
        <v>287.541</v>
      </c>
    </row>
    <row r="28" s="5" customFormat="1" spans="1:5">
      <c r="A28" s="25">
        <f>A27+1</f>
        <v>45768</v>
      </c>
      <c r="B28" s="34">
        <f>IF(C28="",NA(),1-C28)</f>
        <v>1</v>
      </c>
      <c r="C28" s="34">
        <v>0</v>
      </c>
      <c r="D28" s="33">
        <v>380.9994</v>
      </c>
      <c r="E28" s="27">
        <v>287.4206</v>
      </c>
    </row>
    <row r="29" spans="1:5">
      <c r="A29" s="15">
        <f>A28+1</f>
        <v>45769</v>
      </c>
      <c r="B29" s="21">
        <f>IF(C29="",NA(),1-C29)</f>
        <v>1</v>
      </c>
      <c r="C29" s="21">
        <v>0</v>
      </c>
      <c r="D29" s="33">
        <v>364.5834</v>
      </c>
      <c r="E29" s="23">
        <v>275.0366</v>
      </c>
    </row>
    <row r="30" spans="1:5">
      <c r="A30" s="15">
        <f>A29+1</f>
        <v>45770</v>
      </c>
      <c r="B30" s="21">
        <f>IF(C30="",NA(),1-C30)</f>
        <v>1</v>
      </c>
      <c r="C30" s="21">
        <v>0</v>
      </c>
      <c r="D30" s="33">
        <v>380.6289</v>
      </c>
      <c r="E30" s="23">
        <v>287.1411</v>
      </c>
    </row>
    <row r="31" spans="1:5">
      <c r="A31" s="15">
        <f>A30+1</f>
        <v>45771</v>
      </c>
      <c r="B31" s="21">
        <f>IF(C31="",NA(),1-C31)</f>
        <v>1</v>
      </c>
      <c r="C31" s="21">
        <v>0</v>
      </c>
      <c r="D31" s="33">
        <v>395.751</v>
      </c>
      <c r="E31" s="23">
        <v>298.549</v>
      </c>
    </row>
    <row r="32" spans="1:5">
      <c r="A32" s="15">
        <f>A31+1</f>
        <v>45772</v>
      </c>
      <c r="B32" s="21">
        <f>IF(C32="",NA(),1-C32)</f>
        <v>1</v>
      </c>
      <c r="C32" s="21">
        <v>0</v>
      </c>
      <c r="D32" s="33">
        <v>419.8107</v>
      </c>
      <c r="E32" s="23">
        <v>316.6993</v>
      </c>
    </row>
    <row r="33" spans="1:5">
      <c r="A33" s="15">
        <f>A32+1</f>
        <v>45773</v>
      </c>
      <c r="B33" s="21">
        <f>IF(C33="",NA(),1-C33)</f>
        <v>1</v>
      </c>
      <c r="C33" s="21">
        <v>0</v>
      </c>
      <c r="D33" s="33">
        <v>378.9474</v>
      </c>
      <c r="E33" s="23">
        <v>285.8726</v>
      </c>
    </row>
    <row r="34" spans="1:5">
      <c r="A34" s="15">
        <f>A33+1</f>
        <v>45774</v>
      </c>
      <c r="B34" s="21">
        <f>IF(C34="",NA(),1-C34)</f>
        <v>1</v>
      </c>
      <c r="C34" s="21">
        <v>0</v>
      </c>
      <c r="D34" s="33">
        <v>369.3999</v>
      </c>
      <c r="E34" s="23">
        <v>278.6701</v>
      </c>
    </row>
    <row r="35" spans="1:5">
      <c r="A35" s="15">
        <f>A34+1</f>
        <v>45775</v>
      </c>
      <c r="B35" s="21">
        <f>IF(C35="",NA(),1-C35)</f>
        <v>1</v>
      </c>
      <c r="C35" s="21">
        <v>0</v>
      </c>
      <c r="D35" s="33">
        <v>389.1504</v>
      </c>
      <c r="E35" s="23">
        <v>293.5696</v>
      </c>
    </row>
    <row r="36" spans="1:5">
      <c r="A36" s="15">
        <f>A35+1</f>
        <v>45776</v>
      </c>
      <c r="B36" s="21">
        <f>IF(C36="",NA(),1-C36)</f>
        <v>1</v>
      </c>
      <c r="C36" s="21">
        <v>0</v>
      </c>
      <c r="D36" s="33">
        <v>351.6786</v>
      </c>
      <c r="E36" s="23">
        <v>265.3014</v>
      </c>
    </row>
    <row r="37" spans="1:5">
      <c r="A37" s="29">
        <f>A36+1</f>
        <v>45777</v>
      </c>
      <c r="B37" s="35">
        <f>IF(C37="",NA(),1-C37)</f>
        <v>1</v>
      </c>
      <c r="C37" s="35">
        <v>0</v>
      </c>
      <c r="D37" s="33">
        <v>505.1853</v>
      </c>
      <c r="E37" s="23">
        <v>381.1047</v>
      </c>
    </row>
    <row r="38" spans="1:5">
      <c r="A38" s="15">
        <f>A37+1</f>
        <v>45778</v>
      </c>
      <c r="B38" s="21">
        <f>IF(C38="",NA(),1-C38)</f>
        <v>1</v>
      </c>
      <c r="C38" s="21">
        <v>0</v>
      </c>
      <c r="D38" s="33">
        <v>523.9041</v>
      </c>
      <c r="E38" s="23">
        <v>395.2259</v>
      </c>
    </row>
    <row r="39" spans="1:5">
      <c r="A39" s="15">
        <f>A38+1</f>
        <v>45779</v>
      </c>
      <c r="B39" s="21">
        <f>IF(C39="",NA(),1-C39)</f>
        <v>1</v>
      </c>
      <c r="C39" s="21">
        <v>0</v>
      </c>
      <c r="D39" s="33">
        <v>451.6509</v>
      </c>
      <c r="E39" s="23">
        <v>340.7191</v>
      </c>
    </row>
    <row r="40" spans="1:5">
      <c r="A40" s="15">
        <f>A39+1</f>
        <v>45780</v>
      </c>
      <c r="B40" s="21">
        <f>IF(C40="",NA(),1-C40)</f>
        <v>1</v>
      </c>
      <c r="C40" s="21">
        <v>0</v>
      </c>
      <c r="D40" s="33">
        <v>422.3301</v>
      </c>
      <c r="E40" s="23">
        <v>318.5999</v>
      </c>
    </row>
    <row r="41" spans="1:5">
      <c r="A41" s="15">
        <f>A40+1</f>
        <v>45781</v>
      </c>
      <c r="B41" s="21">
        <f>IF(C41="",NA(),1-C41)</f>
        <v>1</v>
      </c>
      <c r="C41" s="21">
        <v>0</v>
      </c>
      <c r="D41" s="33">
        <v>407.6355</v>
      </c>
      <c r="E41" s="23">
        <v>307.5145</v>
      </c>
    </row>
    <row r="42" spans="1:5">
      <c r="A42" s="15">
        <f>A41+1</f>
        <v>45782</v>
      </c>
      <c r="B42" s="21">
        <f>IF(C42="",NA(),1-C42)</f>
        <v>1</v>
      </c>
      <c r="C42" s="21">
        <v>0</v>
      </c>
      <c r="D42" s="33">
        <v>415.9005</v>
      </c>
      <c r="E42" s="23">
        <v>313.7495</v>
      </c>
    </row>
    <row r="43" spans="1:5">
      <c r="A43" s="15">
        <f>A42+1</f>
        <v>45783</v>
      </c>
      <c r="B43" s="21">
        <f>IF(C43="",NA(),1-C43)</f>
        <v>1</v>
      </c>
      <c r="C43" s="21">
        <v>0</v>
      </c>
      <c r="D43" s="33">
        <v>368.733</v>
      </c>
      <c r="E43" s="23">
        <v>278.167</v>
      </c>
    </row>
    <row r="44" spans="1:5">
      <c r="A44" s="15">
        <f>A43+1</f>
        <v>45784</v>
      </c>
      <c r="B44" s="21">
        <f>IF(C44="",NA(),1-C44)</f>
        <v>1</v>
      </c>
      <c r="C44" s="21">
        <v>0</v>
      </c>
      <c r="D44" s="33">
        <v>394.2918</v>
      </c>
      <c r="E44" s="23">
        <v>297.4482</v>
      </c>
    </row>
    <row r="45" spans="1:5">
      <c r="A45" s="15">
        <f>A44+1</f>
        <v>45785</v>
      </c>
      <c r="B45" s="21">
        <f>IF(C45="",NA(),1-C45)</f>
        <v>1</v>
      </c>
      <c r="C45" s="21">
        <v>0</v>
      </c>
      <c r="D45" s="33">
        <v>419.5428</v>
      </c>
      <c r="E45" s="23">
        <v>316.4972</v>
      </c>
    </row>
    <row r="46" spans="1:5">
      <c r="A46" s="15">
        <f>A45+1</f>
        <v>45786</v>
      </c>
      <c r="B46" s="21">
        <f>IF(C46="",NA(),1-C46)</f>
        <v>1</v>
      </c>
      <c r="C46" s="21">
        <v>0</v>
      </c>
      <c r="D46" s="33">
        <v>381.1476</v>
      </c>
      <c r="E46" s="23">
        <v>287.5324</v>
      </c>
    </row>
    <row r="47" spans="1:5">
      <c r="A47" s="15">
        <f>A46+1</f>
        <v>45787</v>
      </c>
      <c r="B47" s="21">
        <f>IF(C47="",NA(),1-C47)</f>
        <v>1</v>
      </c>
      <c r="C47" s="21">
        <v>0</v>
      </c>
      <c r="D47" s="33">
        <v>467.4456</v>
      </c>
      <c r="E47" s="23">
        <v>352.6344</v>
      </c>
    </row>
    <row r="48" spans="1:5">
      <c r="A48" s="15">
        <f>A47+1</f>
        <v>45788</v>
      </c>
      <c r="B48" s="21">
        <f>IF(C48="",NA(),1-C48)</f>
        <v>1</v>
      </c>
      <c r="C48" s="21">
        <v>0</v>
      </c>
      <c r="D48" s="33">
        <v>491.7675</v>
      </c>
      <c r="E48" s="23">
        <v>370.9825</v>
      </c>
    </row>
    <row r="49" spans="1:5">
      <c r="A49" s="15">
        <f>A48+1</f>
        <v>45789</v>
      </c>
      <c r="B49" s="21">
        <f>IF(C49="",NA(),1-C49)</f>
        <v>1</v>
      </c>
      <c r="C49" s="21">
        <v>0</v>
      </c>
      <c r="D49" s="33">
        <v>403.5714</v>
      </c>
      <c r="E49" s="23">
        <v>304.4486</v>
      </c>
    </row>
    <row r="50" spans="1:5">
      <c r="A50" s="15">
        <f>A49+1</f>
        <v>45790</v>
      </c>
      <c r="B50" s="21">
        <f>IF(C50="",NA(),1-C50)</f>
        <v>1</v>
      </c>
      <c r="C50" s="21">
        <v>0</v>
      </c>
      <c r="D50" s="33">
        <v>425.4138</v>
      </c>
      <c r="E50" s="23">
        <v>320.9262</v>
      </c>
    </row>
    <row r="51" spans="1:5">
      <c r="A51" s="15">
        <f>A50+1</f>
        <v>45791</v>
      </c>
      <c r="B51" s="21">
        <f>IF(C51="",NA(),1-C51)</f>
        <v>1</v>
      </c>
      <c r="C51" s="21">
        <v>0</v>
      </c>
      <c r="D51" s="33">
        <v>436.3464</v>
      </c>
      <c r="E51" s="23">
        <v>329.1736</v>
      </c>
    </row>
    <row r="52" spans="1:5">
      <c r="A52" s="15">
        <f>A51+1</f>
        <v>45792</v>
      </c>
      <c r="B52" s="21">
        <f>IF(C52="",NA(),1-C52)</f>
        <v>1</v>
      </c>
      <c r="C52" s="21">
        <v>0</v>
      </c>
      <c r="D52" s="33">
        <v>467.7762</v>
      </c>
      <c r="E52" s="23">
        <v>352.8838</v>
      </c>
    </row>
    <row r="53" spans="1:5">
      <c r="A53" s="15">
        <f>A52+1</f>
        <v>45793</v>
      </c>
      <c r="B53" s="21">
        <f>IF(C53="",NA(),1-C53)</f>
        <v>1</v>
      </c>
      <c r="C53" s="21">
        <v>0</v>
      </c>
      <c r="D53" s="33">
        <v>536.1021</v>
      </c>
      <c r="E53" s="23">
        <v>404.4279</v>
      </c>
    </row>
    <row r="54" spans="1:5">
      <c r="A54" s="15">
        <f>A53+1</f>
        <v>45794</v>
      </c>
      <c r="B54" s="21">
        <f>IF(C54="",NA(),1-C54)</f>
        <v>1</v>
      </c>
      <c r="C54" s="21">
        <v>0</v>
      </c>
      <c r="D54" s="33">
        <v>446.8629</v>
      </c>
      <c r="E54" s="23">
        <v>337.1071</v>
      </c>
    </row>
    <row r="55" spans="1:5">
      <c r="A55" s="15">
        <f>A54+1</f>
        <v>45795</v>
      </c>
      <c r="B55" s="21">
        <f>IF(C55="",NA(),1-C55)</f>
        <v>1</v>
      </c>
      <c r="C55" s="21">
        <v>0</v>
      </c>
      <c r="D55" s="33">
        <v>442.035</v>
      </c>
      <c r="E55" s="23">
        <v>333.465</v>
      </c>
    </row>
    <row r="56" spans="1:5">
      <c r="A56" s="15">
        <f>A55+1</f>
        <v>45796</v>
      </c>
      <c r="B56" s="21">
        <f>IF(C56="",NA(),1-C56)</f>
        <v>1</v>
      </c>
      <c r="C56" s="21">
        <v>0</v>
      </c>
      <c r="D56" s="33">
        <v>418.7847</v>
      </c>
      <c r="E56" s="23">
        <v>315.9253</v>
      </c>
    </row>
    <row r="57" spans="1:5">
      <c r="A57" s="15">
        <f>A56+1</f>
        <v>45797</v>
      </c>
      <c r="B57" s="21">
        <f>IF(C57="",NA(),1-C57)</f>
        <v>1</v>
      </c>
      <c r="C57" s="21">
        <v>0</v>
      </c>
      <c r="D57" s="33">
        <v>437.8113</v>
      </c>
      <c r="E57" s="23">
        <v>330.2787</v>
      </c>
    </row>
    <row r="58" spans="1:5">
      <c r="A58" s="15">
        <f>A57+1</f>
        <v>45798</v>
      </c>
      <c r="B58" s="21">
        <f>IF(C58="",NA(),1-C58)</f>
        <v>1</v>
      </c>
      <c r="C58" s="21">
        <v>0</v>
      </c>
      <c r="D58" s="33">
        <v>448.4532</v>
      </c>
      <c r="E58" s="23">
        <v>338.3068</v>
      </c>
    </row>
    <row r="59" spans="1:5">
      <c r="A59" s="15">
        <f>A58+1</f>
        <v>45799</v>
      </c>
      <c r="B59" s="21">
        <f>IF(C59="",NA(),1-C59)</f>
        <v>1</v>
      </c>
      <c r="C59" s="21">
        <v>0</v>
      </c>
      <c r="D59" s="33">
        <v>439.3617</v>
      </c>
      <c r="E59" s="23">
        <v>331.4483</v>
      </c>
    </row>
    <row r="60" spans="1:5">
      <c r="A60" s="15">
        <f>A59+1</f>
        <v>45800</v>
      </c>
      <c r="B60" s="21">
        <f>IF(C60="",NA(),1-C60)</f>
        <v>1</v>
      </c>
      <c r="C60" s="21">
        <v>0</v>
      </c>
      <c r="D60" s="33">
        <v>463.3872</v>
      </c>
      <c r="E60" s="23">
        <v>349.5728</v>
      </c>
    </row>
    <row r="61" spans="1:5">
      <c r="A61" s="15">
        <f>A60+1</f>
        <v>45801</v>
      </c>
      <c r="B61" s="21">
        <f>IF(C61="",NA(),1-C61)</f>
        <v>1</v>
      </c>
      <c r="C61" s="21">
        <v>0</v>
      </c>
      <c r="D61" s="33">
        <v>433.4508</v>
      </c>
      <c r="E61" s="23">
        <v>326.9892</v>
      </c>
    </row>
    <row r="62" spans="1:5">
      <c r="A62" s="15">
        <f>A61+1</f>
        <v>45802</v>
      </c>
      <c r="B62" s="21">
        <f>IF(C62="",NA(),1-C62)</f>
        <v>1</v>
      </c>
      <c r="C62" s="21">
        <v>0</v>
      </c>
      <c r="D62" s="33">
        <v>422.8659</v>
      </c>
      <c r="E62" s="23">
        <v>319.0041</v>
      </c>
    </row>
    <row r="63" spans="1:5">
      <c r="A63" s="15">
        <f>A62+1</f>
        <v>45803</v>
      </c>
      <c r="B63" s="21">
        <f>IF(C63="",NA(),1-C63)</f>
        <v>1</v>
      </c>
      <c r="C63" s="21">
        <v>0</v>
      </c>
      <c r="D63" s="33">
        <v>414.5838</v>
      </c>
      <c r="E63" s="23">
        <v>312.7562</v>
      </c>
    </row>
    <row r="64" spans="1:5">
      <c r="A64" s="15">
        <f>A63+1</f>
        <v>45804</v>
      </c>
      <c r="B64" s="21">
        <f>IF(C64="",NA(),1-C64)</f>
        <v>1</v>
      </c>
      <c r="C64" s="21">
        <v>0</v>
      </c>
      <c r="D64" s="33">
        <v>427.7451</v>
      </c>
      <c r="E64" s="23">
        <v>322.6849</v>
      </c>
    </row>
    <row r="65" spans="1:5">
      <c r="A65" s="15">
        <f>A64+1</f>
        <v>45805</v>
      </c>
      <c r="B65" s="21">
        <f>IF(C65="",NA(),1-C65)</f>
        <v>1</v>
      </c>
      <c r="C65" s="21">
        <v>0</v>
      </c>
      <c r="D65" s="33">
        <v>482.7216</v>
      </c>
      <c r="E65" s="23">
        <v>364.1584</v>
      </c>
    </row>
    <row r="66" spans="1:5">
      <c r="A66" s="15">
        <f>A65+1</f>
        <v>45806</v>
      </c>
      <c r="B66" s="21">
        <f>IF(C66="",NA(),1-C66)</f>
        <v>1</v>
      </c>
      <c r="C66" s="21">
        <v>0</v>
      </c>
      <c r="D66" s="33">
        <v>462.8685</v>
      </c>
      <c r="E66" s="23">
        <v>349.1815</v>
      </c>
    </row>
    <row r="67" spans="1:5">
      <c r="A67" s="15">
        <f>A66+1</f>
        <v>45807</v>
      </c>
      <c r="B67" s="21">
        <f>IF(C67="",NA(),1-C67)</f>
        <v>1</v>
      </c>
      <c r="C67" s="21">
        <v>0</v>
      </c>
      <c r="D67" s="33">
        <v>590.3433</v>
      </c>
      <c r="E67" s="23">
        <v>445.3467</v>
      </c>
    </row>
    <row r="68" spans="1:5">
      <c r="A68" s="29">
        <f>A67+1</f>
        <v>45808</v>
      </c>
      <c r="B68" s="35">
        <f>IF(C68="",NA(),1-C68)</f>
        <v>1</v>
      </c>
      <c r="C68" s="35">
        <v>0</v>
      </c>
      <c r="D68" s="33">
        <v>577.4727</v>
      </c>
      <c r="E68" s="23">
        <v>435.6373</v>
      </c>
    </row>
    <row r="69" spans="1:5">
      <c r="A69" s="15">
        <f>A68+1</f>
        <v>45809</v>
      </c>
      <c r="B69" s="21">
        <f>IF(C69="",NA(),1-C69)</f>
        <v>1</v>
      </c>
      <c r="C69" s="21">
        <v>0</v>
      </c>
      <c r="D69" s="33">
        <v>540.7989</v>
      </c>
      <c r="E69" s="23">
        <v>407.9711</v>
      </c>
    </row>
    <row r="70" spans="1:5">
      <c r="A70" s="15">
        <f>A69+1</f>
        <v>45810</v>
      </c>
      <c r="B70" s="21">
        <f>IF(C70="",NA(),1-C70)</f>
        <v>1</v>
      </c>
      <c r="C70" s="21">
        <v>0</v>
      </c>
      <c r="D70" s="33">
        <v>511.4781</v>
      </c>
      <c r="E70" s="23">
        <v>385.8519</v>
      </c>
    </row>
    <row r="71" spans="1:5">
      <c r="A71" s="15">
        <f>A70+1</f>
        <v>45811</v>
      </c>
      <c r="B71" s="21">
        <f>IF(C71="",NA(),1-C71)</f>
        <v>1</v>
      </c>
      <c r="C71" s="21">
        <v>0</v>
      </c>
      <c r="D71" s="33">
        <v>498.4023</v>
      </c>
      <c r="E71" s="23">
        <v>375.9877</v>
      </c>
    </row>
    <row r="72" spans="1:5">
      <c r="A72" s="15">
        <f>A71+1</f>
        <v>45812</v>
      </c>
      <c r="B72" s="21">
        <f t="shared" ref="B72:B99" si="2">IF(C72="",NA(),1-C72)</f>
        <v>1</v>
      </c>
      <c r="C72" s="21">
        <v>0</v>
      </c>
      <c r="D72" s="33">
        <v>499.7475</v>
      </c>
      <c r="E72" s="23">
        <v>377.0025</v>
      </c>
    </row>
    <row r="73" spans="1:5">
      <c r="A73" s="15">
        <f t="shared" ref="A73:A99" si="3">A72+1</f>
        <v>45813</v>
      </c>
      <c r="B73" s="21">
        <f>IF(C73="",NA(),1-C73)</f>
        <v>1</v>
      </c>
      <c r="C73" s="21">
        <v>0</v>
      </c>
      <c r="D73" s="33">
        <v>501.8622</v>
      </c>
      <c r="E73" s="23">
        <v>378.5978</v>
      </c>
    </row>
    <row r="74" spans="1:5">
      <c r="A74" s="15">
        <f>A73+1</f>
        <v>45814</v>
      </c>
      <c r="B74" s="21">
        <f>IF(C74="",NA(),1-C74)</f>
        <v>1</v>
      </c>
      <c r="C74" s="21">
        <v>0</v>
      </c>
      <c r="D74" s="33">
        <v>475.4712</v>
      </c>
      <c r="E74" s="23">
        <v>358.6888</v>
      </c>
    </row>
    <row r="75" spans="1:5">
      <c r="A75" s="15">
        <f>A74+1</f>
        <v>45815</v>
      </c>
      <c r="B75" s="21">
        <f>IF(C75="",NA(),1-C75)</f>
        <v>1</v>
      </c>
      <c r="C75" s="21">
        <v>0</v>
      </c>
      <c r="D75" s="33">
        <v>510.4407</v>
      </c>
      <c r="E75" s="23">
        <v>385.0693</v>
      </c>
    </row>
    <row r="76" spans="1:5">
      <c r="A76" s="15">
        <f>A75+1</f>
        <v>45816</v>
      </c>
      <c r="B76" s="21">
        <f>IF(C76="",NA(),1-C76)</f>
        <v>1</v>
      </c>
      <c r="C76" s="21">
        <v>0</v>
      </c>
      <c r="D76" s="33">
        <v>544.2474</v>
      </c>
      <c r="E76" s="23">
        <v>410.5726</v>
      </c>
    </row>
    <row r="77" spans="1:5">
      <c r="A77" s="15">
        <f>A76+1</f>
        <v>45817</v>
      </c>
      <c r="B77" s="21">
        <f>IF(C77="",NA(),1-C77)</f>
        <v>1</v>
      </c>
      <c r="C77" s="21">
        <v>0</v>
      </c>
      <c r="D77" s="33">
        <v>441.5847</v>
      </c>
      <c r="E77" s="23">
        <v>333.1253</v>
      </c>
    </row>
    <row r="78" spans="1:5">
      <c r="A78" s="15">
        <f>A77+1</f>
        <v>45818</v>
      </c>
      <c r="B78" s="21">
        <f>IF(C78="",NA(),1-C78)</f>
        <v>1</v>
      </c>
      <c r="C78" s="21">
        <v>0</v>
      </c>
      <c r="D78" s="33">
        <v>446.9712</v>
      </c>
      <c r="E78" s="23">
        <v>337.1888</v>
      </c>
    </row>
    <row r="79" spans="1:5">
      <c r="A79" s="15">
        <f>A78+1</f>
        <v>45819</v>
      </c>
      <c r="B79" s="21">
        <f>IF(C79="",NA(),1-C79)</f>
        <v>1</v>
      </c>
      <c r="C79" s="21">
        <v>0</v>
      </c>
      <c r="D79" s="33">
        <v>454.1874</v>
      </c>
      <c r="E79" s="23">
        <v>342.6326</v>
      </c>
    </row>
    <row r="80" spans="1:5">
      <c r="A80" s="15">
        <f>A79+1</f>
        <v>45820</v>
      </c>
      <c r="B80" s="21">
        <f>IF(C80="",NA(),1-C80)</f>
        <v>1</v>
      </c>
      <c r="C80" s="21">
        <v>0</v>
      </c>
      <c r="D80" s="33">
        <v>448.077</v>
      </c>
      <c r="E80" s="23">
        <v>338.023</v>
      </c>
    </row>
    <row r="81" spans="1:5">
      <c r="A81" s="15">
        <f>A80+1</f>
        <v>45821</v>
      </c>
      <c r="B81" s="21">
        <f>IF(C81="",NA(),1-C81)</f>
        <v>1</v>
      </c>
      <c r="C81" s="21">
        <v>0</v>
      </c>
      <c r="D81" s="33">
        <v>455.0025</v>
      </c>
      <c r="E81" s="23">
        <v>343.2475</v>
      </c>
    </row>
    <row r="82" spans="1:5">
      <c r="A82" s="15">
        <f>A81+1</f>
        <v>45822</v>
      </c>
      <c r="B82" s="21">
        <f>IF(C82="",NA(),1-C82)</f>
        <v>1</v>
      </c>
      <c r="C82" s="21">
        <v>0</v>
      </c>
      <c r="D82" s="33">
        <v>526.5945</v>
      </c>
      <c r="E82" s="23">
        <v>397.2555</v>
      </c>
    </row>
    <row r="83" spans="1:5">
      <c r="A83" s="15">
        <f>A82+1</f>
        <v>45823</v>
      </c>
      <c r="B83" s="21">
        <f>IF(C83="",NA(),1-C83)</f>
        <v>1</v>
      </c>
      <c r="C83" s="21">
        <v>0</v>
      </c>
      <c r="D83" s="33">
        <v>498.5562</v>
      </c>
      <c r="E83" s="23">
        <v>376.1038</v>
      </c>
    </row>
    <row r="84" spans="1:5">
      <c r="A84" s="15">
        <f>A83+1</f>
        <v>45824</v>
      </c>
      <c r="B84" s="21">
        <f>IF(C84="",NA(),1-C84)</f>
        <v>1</v>
      </c>
      <c r="C84" s="21">
        <v>0</v>
      </c>
      <c r="D84" s="33">
        <v>548.4369</v>
      </c>
      <c r="E84" s="23">
        <v>413.7331</v>
      </c>
    </row>
    <row r="85" spans="1:5">
      <c r="A85" s="15">
        <f>A84+1</f>
        <v>45825</v>
      </c>
      <c r="B85" s="21">
        <f>IF(C85="",NA(),1-C85)</f>
        <v>1</v>
      </c>
      <c r="C85" s="21">
        <v>0</v>
      </c>
      <c r="D85" s="33">
        <v>469.1784</v>
      </c>
      <c r="E85" s="23">
        <v>353.9416</v>
      </c>
    </row>
    <row r="86" spans="1:5">
      <c r="A86" s="15">
        <f>A85+1</f>
        <v>45826</v>
      </c>
      <c r="B86" s="21">
        <f>IF(C86="",NA(),1-C86)</f>
        <v>1</v>
      </c>
      <c r="C86" s="21">
        <v>0</v>
      </c>
      <c r="D86" s="33">
        <v>468.4431</v>
      </c>
      <c r="E86" s="23">
        <v>353.3869</v>
      </c>
    </row>
    <row r="87" spans="1:5">
      <c r="A87" s="15">
        <f>A86+1</f>
        <v>45827</v>
      </c>
      <c r="B87" s="21">
        <f>IF(C87="",NA(),1-C87)</f>
        <v>1</v>
      </c>
      <c r="C87" s="21">
        <v>0</v>
      </c>
      <c r="D87" s="33">
        <v>451.6566</v>
      </c>
      <c r="E87" s="23">
        <v>340.7234</v>
      </c>
    </row>
    <row r="88" spans="1:5">
      <c r="A88" s="15">
        <f>A87+1</f>
        <v>45828</v>
      </c>
      <c r="B88" s="21">
        <f>IF(C88="",NA(),1-C88)</f>
        <v>1</v>
      </c>
      <c r="C88" s="21">
        <v>0</v>
      </c>
      <c r="D88" s="33">
        <v>449.1828</v>
      </c>
      <c r="E88" s="23">
        <v>338.8572</v>
      </c>
    </row>
    <row r="89" spans="1:5">
      <c r="A89" s="15">
        <f>A88+1</f>
        <v>45829</v>
      </c>
      <c r="B89" s="21">
        <f>IF(C89="",NA(),1-C89)</f>
        <v>1</v>
      </c>
      <c r="C89" s="21">
        <v>0</v>
      </c>
      <c r="D89" s="33">
        <v>508.5768</v>
      </c>
      <c r="E89" s="23">
        <v>383.6632</v>
      </c>
    </row>
    <row r="90" spans="1:5">
      <c r="A90" s="15">
        <f>A89+1</f>
        <v>45830</v>
      </c>
      <c r="B90" s="21">
        <f>IF(C90="",NA(),1-C90)</f>
        <v>1</v>
      </c>
      <c r="C90" s="21">
        <v>0</v>
      </c>
      <c r="D90" s="33">
        <v>532.0665</v>
      </c>
      <c r="E90" s="23">
        <v>401.3835</v>
      </c>
    </row>
    <row r="91" spans="1:5">
      <c r="A91" s="15">
        <f>A90+1</f>
        <v>45831</v>
      </c>
      <c r="B91" s="21">
        <f>IF(C91="",NA(),1-C91)</f>
        <v>1</v>
      </c>
      <c r="C91" s="21">
        <v>0</v>
      </c>
      <c r="D91" s="33">
        <v>488.8377</v>
      </c>
      <c r="E91" s="23">
        <v>368.7723</v>
      </c>
    </row>
    <row r="92" spans="1:5">
      <c r="A92" s="15">
        <f>A91+1</f>
        <v>45832</v>
      </c>
      <c r="B92" s="21">
        <f>IF(C92="",NA(),1-C92)</f>
        <v>1</v>
      </c>
      <c r="C92" s="21">
        <v>0</v>
      </c>
      <c r="D92" s="33">
        <v>473.9436</v>
      </c>
      <c r="E92" s="23">
        <v>357.5364</v>
      </c>
    </row>
    <row r="93" spans="1:5">
      <c r="A93" s="15">
        <f>A92+1</f>
        <v>45833</v>
      </c>
      <c r="B93" s="21">
        <f>IF(C93="",NA(),1-C93)</f>
        <v>1</v>
      </c>
      <c r="C93" s="21">
        <v>0</v>
      </c>
      <c r="D93" s="33">
        <v>485.8851</v>
      </c>
      <c r="E93" s="23">
        <v>366.5449</v>
      </c>
    </row>
    <row r="94" spans="1:5">
      <c r="A94" s="15">
        <f>A93+1</f>
        <v>45834</v>
      </c>
      <c r="B94" s="21">
        <f>IF(C94="",NA(),1-C94)</f>
        <v>1</v>
      </c>
      <c r="C94" s="21">
        <v>0</v>
      </c>
      <c r="D94" s="33">
        <v>483.6906</v>
      </c>
      <c r="E94" s="23">
        <v>364.8894</v>
      </c>
    </row>
    <row r="95" spans="1:5">
      <c r="A95" s="15">
        <f>A94+1</f>
        <v>45835</v>
      </c>
      <c r="B95" s="21">
        <f>IF(C95="",NA(),1-C95)</f>
        <v>1</v>
      </c>
      <c r="C95" s="21">
        <v>0</v>
      </c>
      <c r="D95" s="33">
        <v>480.7266</v>
      </c>
      <c r="E95" s="23">
        <v>362.6534</v>
      </c>
    </row>
    <row r="96" spans="1:5">
      <c r="A96" s="15">
        <f>A95+1</f>
        <v>45836</v>
      </c>
      <c r="B96" s="21">
        <f>IF(C96="",NA(),1-C96)</f>
        <v>1</v>
      </c>
      <c r="C96" s="21">
        <v>0</v>
      </c>
      <c r="D96" s="33">
        <v>530.1057</v>
      </c>
      <c r="E96" s="23">
        <v>399.9043</v>
      </c>
    </row>
    <row r="97" spans="1:5">
      <c r="A97" s="15">
        <f>A96+1</f>
        <v>45837</v>
      </c>
      <c r="B97" s="21">
        <f>IF(C97="",NA(),1-C97)</f>
        <v>1</v>
      </c>
      <c r="C97" s="21">
        <v>0</v>
      </c>
      <c r="D97" s="33">
        <v>539.2941</v>
      </c>
      <c r="E97" s="23">
        <v>406.8359</v>
      </c>
    </row>
    <row r="98" spans="1:5">
      <c r="A98" s="15">
        <f>A97+1</f>
        <v>45838</v>
      </c>
      <c r="B98" s="21">
        <f>IF(C98="",NA(),1-C98)</f>
        <v>1</v>
      </c>
      <c r="C98" s="21">
        <v>0</v>
      </c>
      <c r="D98" s="33">
        <v>622.269</v>
      </c>
      <c r="E98" s="23">
        <v>469.431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8"/>
  <sheetViews>
    <sheetView topLeftCell="A59" workbookViewId="0">
      <selection activeCell="A54" sqref="$A54:$XFD54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106</v>
      </c>
      <c r="C4" s="13"/>
      <c r="D4" s="13"/>
      <c r="E4" s="13"/>
    </row>
    <row r="5" s="3" customFormat="1" spans="1:11">
      <c r="A5" s="12" t="s">
        <v>54</v>
      </c>
      <c r="B5" s="15">
        <v>45748</v>
      </c>
      <c r="C5" s="16"/>
      <c r="D5" s="16"/>
      <c r="E5" s="16"/>
      <c r="F5" s="17"/>
      <c r="G5" s="17"/>
      <c r="H5" s="17"/>
      <c r="I5" s="17"/>
      <c r="J5" s="31"/>
      <c r="K5" s="31"/>
    </row>
    <row r="6" s="2" customFormat="1" spans="1:5">
      <c r="A6" s="6"/>
      <c r="B6" s="7"/>
      <c r="C6" s="8"/>
      <c r="D6" s="8"/>
      <c r="E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="2" customFormat="1" spans="1:7">
      <c r="A8" s="15">
        <f>B5</f>
        <v>45748</v>
      </c>
      <c r="B8" s="21">
        <f>IF(C8="",NA(),1-C8)</f>
        <v>1</v>
      </c>
      <c r="C8" s="22">
        <v>0</v>
      </c>
      <c r="D8" s="23">
        <v>692.5785</v>
      </c>
      <c r="E8" s="24">
        <v>522.4715</v>
      </c>
      <c r="G8" s="2">
        <f>MONTH(A8)</f>
        <v>4</v>
      </c>
    </row>
    <row r="9" s="2" customFormat="1" spans="1:7">
      <c r="A9" s="15">
        <f t="shared" ref="A9:A72" si="0">A8+1</f>
        <v>45749</v>
      </c>
      <c r="B9" s="21">
        <f>IF(C9="",NA(),1-C9)</f>
        <v>1</v>
      </c>
      <c r="C9" s="22">
        <v>0</v>
      </c>
      <c r="D9" s="23">
        <v>681.9537</v>
      </c>
      <c r="E9" s="24">
        <v>514.4563</v>
      </c>
      <c r="G9" s="2">
        <f>MONTH(A9)</f>
        <v>4</v>
      </c>
    </row>
    <row r="10" s="2" customFormat="1" spans="1:5">
      <c r="A10" s="15">
        <f>A9+1</f>
        <v>45750</v>
      </c>
      <c r="B10" s="21">
        <f t="shared" ref="B10:B41" si="1">IF(C10="",NA(),1-C10)</f>
        <v>1</v>
      </c>
      <c r="C10" s="22">
        <v>0</v>
      </c>
      <c r="D10" s="23">
        <v>635.5386</v>
      </c>
      <c r="E10" s="24">
        <v>479.4414</v>
      </c>
    </row>
    <row r="11" s="2" customFormat="1" spans="1:5">
      <c r="A11" s="15">
        <f>A10+1</f>
        <v>45751</v>
      </c>
      <c r="B11" s="21">
        <f>IF(C11="",NA(),1-C11)</f>
        <v>1</v>
      </c>
      <c r="C11" s="22">
        <v>0</v>
      </c>
      <c r="D11" s="23">
        <v>621.3228</v>
      </c>
      <c r="E11" s="24">
        <v>468.7172</v>
      </c>
    </row>
    <row r="12" s="2" customFormat="1" spans="1:5">
      <c r="A12" s="15">
        <f>A11+1</f>
        <v>45752</v>
      </c>
      <c r="B12" s="21">
        <f>IF(C12="",NA(),1-C12)</f>
        <v>1</v>
      </c>
      <c r="C12" s="22">
        <v>0</v>
      </c>
      <c r="D12" s="23">
        <v>635.4075</v>
      </c>
      <c r="E12" s="24">
        <v>479.3425</v>
      </c>
    </row>
    <row r="13" s="2" customFormat="1" spans="1:5">
      <c r="A13" s="15">
        <f>A12+1</f>
        <v>45753</v>
      </c>
      <c r="B13" s="21">
        <f>IF(C13="",NA(),1-C13)</f>
        <v>1</v>
      </c>
      <c r="C13" s="22">
        <v>0</v>
      </c>
      <c r="D13" s="23">
        <v>567.1557</v>
      </c>
      <c r="E13" s="24">
        <v>427.8543</v>
      </c>
    </row>
    <row r="14" s="2" customFormat="1" spans="1:5">
      <c r="A14" s="15">
        <f>A13+1</f>
        <v>45754</v>
      </c>
      <c r="B14" s="21">
        <f>IF(C14="",NA(),1-C14)</f>
        <v>1</v>
      </c>
      <c r="C14" s="22">
        <v>0</v>
      </c>
      <c r="D14" s="23">
        <v>714.2613</v>
      </c>
      <c r="E14" s="24">
        <v>538.8287</v>
      </c>
    </row>
    <row r="15" s="2" customFormat="1" spans="1:5">
      <c r="A15" s="15">
        <f>A14+1</f>
        <v>45755</v>
      </c>
      <c r="B15" s="21">
        <f>IF(C15="",NA(),1-C15)</f>
        <v>1</v>
      </c>
      <c r="C15" s="22">
        <v>0</v>
      </c>
      <c r="D15" s="23">
        <v>665.3895</v>
      </c>
      <c r="E15" s="24">
        <v>501.9605</v>
      </c>
    </row>
    <row r="16" s="2" customFormat="1" spans="1:5">
      <c r="A16" s="15">
        <f>A15+1</f>
        <v>45756</v>
      </c>
      <c r="B16" s="21">
        <f>IF(C16="",NA(),1-C16)</f>
        <v>1</v>
      </c>
      <c r="C16" s="22">
        <v>0</v>
      </c>
      <c r="D16" s="23">
        <v>737.7054</v>
      </c>
      <c r="E16" s="24">
        <v>556.5146</v>
      </c>
    </row>
    <row r="17" s="2" customFormat="1" spans="1:5">
      <c r="A17" s="15">
        <f>A16+1</f>
        <v>45757</v>
      </c>
      <c r="B17" s="21">
        <f>IF(C17="",NA(),1-C17)</f>
        <v>1</v>
      </c>
      <c r="C17" s="22">
        <v>0</v>
      </c>
      <c r="D17" s="23">
        <v>747.7887</v>
      </c>
      <c r="E17" s="24">
        <v>564.1213</v>
      </c>
    </row>
    <row r="18" s="2" customFormat="1" spans="1:5">
      <c r="A18" s="15">
        <f>A17+1</f>
        <v>45758</v>
      </c>
      <c r="B18" s="21">
        <f>IF(C18="",NA(),1-C18)</f>
        <v>1</v>
      </c>
      <c r="C18" s="22">
        <v>0</v>
      </c>
      <c r="D18" s="23">
        <v>773.4159</v>
      </c>
      <c r="E18" s="24">
        <v>583.4541</v>
      </c>
    </row>
    <row r="19" s="2" customFormat="1" spans="1:5">
      <c r="A19" s="15">
        <f>A18+1</f>
        <v>45759</v>
      </c>
      <c r="B19" s="21">
        <f>IF(C19="",NA(),1-C19)</f>
        <v>1</v>
      </c>
      <c r="C19" s="22">
        <v>0</v>
      </c>
      <c r="D19" s="23">
        <v>743.5707</v>
      </c>
      <c r="E19" s="24">
        <v>560.9393</v>
      </c>
    </row>
    <row r="20" s="2" customFormat="1" spans="1:5">
      <c r="A20" s="15">
        <f>A19+1</f>
        <v>45760</v>
      </c>
      <c r="B20" s="21">
        <f>IF(C20="",NA(),1-C20)</f>
        <v>1</v>
      </c>
      <c r="C20" s="22">
        <v>0</v>
      </c>
      <c r="D20" s="23">
        <v>561.1251</v>
      </c>
      <c r="E20" s="24">
        <v>423.3049</v>
      </c>
    </row>
    <row r="21" s="2" customFormat="1" spans="1:5">
      <c r="A21" s="15">
        <f>A20+1</f>
        <v>45761</v>
      </c>
      <c r="B21" s="21">
        <f>IF(C21="",NA(),1-C21)</f>
        <v>1</v>
      </c>
      <c r="C21" s="22">
        <v>0</v>
      </c>
      <c r="D21" s="23">
        <v>673.4892</v>
      </c>
      <c r="E21" s="24">
        <v>508.0708</v>
      </c>
    </row>
    <row r="22" s="2" customFormat="1" spans="1:5">
      <c r="A22" s="15">
        <f>A21+1</f>
        <v>45762</v>
      </c>
      <c r="B22" s="21">
        <f>IF(C22="",NA(),1-C22)</f>
        <v>1</v>
      </c>
      <c r="C22" s="22">
        <v>0</v>
      </c>
      <c r="D22" s="23">
        <v>760.0779</v>
      </c>
      <c r="E22" s="24">
        <v>573.3921</v>
      </c>
    </row>
    <row r="23" s="2" customFormat="1" spans="1:5">
      <c r="A23" s="15">
        <f>A22+1</f>
        <v>45763</v>
      </c>
      <c r="B23" s="21">
        <f>IF(C23="",NA(),1-C23)</f>
        <v>1</v>
      </c>
      <c r="C23" s="22">
        <v>0</v>
      </c>
      <c r="D23" s="23">
        <v>645.5022</v>
      </c>
      <c r="E23" s="24">
        <v>486.9578</v>
      </c>
    </row>
    <row r="24" s="2" customFormat="1" spans="1:5">
      <c r="A24" s="15">
        <f>A23+1</f>
        <v>45764</v>
      </c>
      <c r="B24" s="21">
        <f>IF(C24="",NA(),1-C24)</f>
        <v>1</v>
      </c>
      <c r="C24" s="22">
        <v>0</v>
      </c>
      <c r="D24" s="23">
        <v>827.4633</v>
      </c>
      <c r="E24" s="24">
        <v>624.2267</v>
      </c>
    </row>
    <row r="25" s="2" customFormat="1" spans="1:5">
      <c r="A25" s="15">
        <f>A24+1</f>
        <v>45765</v>
      </c>
      <c r="B25" s="21">
        <f>IF(C25="",NA(),1-C25)</f>
        <v>1</v>
      </c>
      <c r="C25" s="22">
        <v>0</v>
      </c>
      <c r="D25" s="23">
        <v>543.6945</v>
      </c>
      <c r="E25" s="24">
        <v>410.1555</v>
      </c>
    </row>
    <row r="26" s="2" customFormat="1" spans="1:5">
      <c r="A26" s="15">
        <f>A25+1</f>
        <v>45766</v>
      </c>
      <c r="B26" s="21">
        <f>IF(C26="",NA(),1-C26)</f>
        <v>1</v>
      </c>
      <c r="C26" s="22">
        <v>0</v>
      </c>
      <c r="D26" s="23">
        <v>538.3023</v>
      </c>
      <c r="E26" s="24">
        <v>406.0877</v>
      </c>
    </row>
    <row r="27" s="2" customFormat="1" spans="1:5">
      <c r="A27" s="15">
        <f>A26+1</f>
        <v>45767</v>
      </c>
      <c r="B27" s="21">
        <f>IF(C27="",NA(),1-C27)</f>
        <v>1</v>
      </c>
      <c r="C27" s="22">
        <v>0</v>
      </c>
      <c r="D27" s="23">
        <v>475.8075</v>
      </c>
      <c r="E27" s="24">
        <v>358.9425</v>
      </c>
    </row>
    <row r="28" s="5" customFormat="1" spans="1:5">
      <c r="A28" s="25">
        <f>A27+1</f>
        <v>45768</v>
      </c>
      <c r="B28" s="21">
        <f>IF(C28="",NA(),1-C28)</f>
        <v>1</v>
      </c>
      <c r="C28" s="26">
        <v>0</v>
      </c>
      <c r="D28" s="27">
        <v>595.9806</v>
      </c>
      <c r="E28" s="28">
        <v>449.5994</v>
      </c>
    </row>
    <row r="29" s="2" customFormat="1" spans="1:5">
      <c r="A29" s="15">
        <f>A28+1</f>
        <v>45769</v>
      </c>
      <c r="B29" s="21">
        <f>IF(C29="",NA(),1-C29)</f>
        <v>1</v>
      </c>
      <c r="C29" s="22">
        <v>0</v>
      </c>
      <c r="D29" s="23">
        <v>717.1569</v>
      </c>
      <c r="E29" s="24">
        <v>541.0131</v>
      </c>
    </row>
    <row r="30" s="2" customFormat="1" spans="1:5">
      <c r="A30" s="15">
        <f>A29+1</f>
        <v>45770</v>
      </c>
      <c r="B30" s="21">
        <f>IF(C30="",NA(),1-C30)</f>
        <v>1</v>
      </c>
      <c r="C30" s="22">
        <v>0</v>
      </c>
      <c r="D30" s="23">
        <v>726.5334</v>
      </c>
      <c r="E30" s="24">
        <v>548.0866</v>
      </c>
    </row>
    <row r="31" s="2" customFormat="1" spans="1:5">
      <c r="A31" s="15">
        <f>A30+1</f>
        <v>45771</v>
      </c>
      <c r="B31" s="21">
        <f>IF(C31="",NA(),1-C31)</f>
        <v>1</v>
      </c>
      <c r="C31" s="22">
        <v>0</v>
      </c>
      <c r="D31" s="23">
        <v>832.4223</v>
      </c>
      <c r="E31" s="24">
        <v>627.9677</v>
      </c>
    </row>
    <row r="32" s="2" customFormat="1" spans="1:5">
      <c r="A32" s="15">
        <f>A31+1</f>
        <v>45772</v>
      </c>
      <c r="B32" s="21">
        <f>IF(C32="",NA(),1-C32)</f>
        <v>1</v>
      </c>
      <c r="C32" s="22">
        <v>0</v>
      </c>
      <c r="D32" s="23">
        <v>902.2815</v>
      </c>
      <c r="E32" s="24">
        <v>680.6685</v>
      </c>
    </row>
    <row r="33" s="2" customFormat="1" spans="1:5">
      <c r="A33" s="15">
        <f>A32+1</f>
        <v>45773</v>
      </c>
      <c r="B33" s="21">
        <f>IF(C33="",NA(),1-C33)</f>
        <v>1</v>
      </c>
      <c r="C33" s="22">
        <v>0</v>
      </c>
      <c r="D33" s="23">
        <v>760.2945</v>
      </c>
      <c r="E33" s="24">
        <v>573.5555</v>
      </c>
    </row>
    <row r="34" s="2" customFormat="1" spans="1:5">
      <c r="A34" s="15">
        <f>A33+1</f>
        <v>45774</v>
      </c>
      <c r="B34" s="21">
        <f>IF(C34="",NA(),1-C34)</f>
        <v>1</v>
      </c>
      <c r="C34" s="22">
        <v>0</v>
      </c>
      <c r="D34" s="23">
        <v>542.3151</v>
      </c>
      <c r="E34" s="24">
        <v>409.1149</v>
      </c>
    </row>
    <row r="35" s="2" customFormat="1" spans="1:5">
      <c r="A35" s="15">
        <f>A34+1</f>
        <v>45775</v>
      </c>
      <c r="B35" s="21">
        <f>IF(C35="",NA(),1-C35)</f>
        <v>1</v>
      </c>
      <c r="C35" s="22">
        <v>0</v>
      </c>
      <c r="D35" s="23">
        <v>713.6229</v>
      </c>
      <c r="E35" s="24">
        <v>538.3471</v>
      </c>
    </row>
    <row r="36" s="2" customFormat="1" spans="1:5">
      <c r="A36" s="15">
        <f>A35+1</f>
        <v>45776</v>
      </c>
      <c r="B36" s="21">
        <f>IF(C36="",NA(),1-C36)</f>
        <v>1</v>
      </c>
      <c r="C36" s="22">
        <v>0</v>
      </c>
      <c r="D36" s="23">
        <v>669.6588</v>
      </c>
      <c r="E36" s="24">
        <v>505.1812</v>
      </c>
    </row>
    <row r="37" s="2" customFormat="1" spans="1:5">
      <c r="A37" s="29">
        <f>A36+1</f>
        <v>45777</v>
      </c>
      <c r="B37" s="21">
        <f>IF(C37="",NA(),1-C37)</f>
        <v>1</v>
      </c>
      <c r="C37" s="30">
        <v>0</v>
      </c>
      <c r="D37" s="23">
        <v>738.3267</v>
      </c>
      <c r="E37" s="24">
        <v>556.9833</v>
      </c>
    </row>
    <row r="38" s="2" customFormat="1" spans="1:5">
      <c r="A38" s="15">
        <f>A37+1</f>
        <v>45778</v>
      </c>
      <c r="B38" s="21">
        <f>IF(C38="",NA(),1-C38)</f>
        <v>1</v>
      </c>
      <c r="C38" s="22">
        <v>0</v>
      </c>
      <c r="D38" s="23">
        <v>590.5143</v>
      </c>
      <c r="E38" s="24">
        <v>445.4757</v>
      </c>
    </row>
    <row r="39" s="2" customFormat="1" spans="1:5">
      <c r="A39" s="15">
        <f>A38+1</f>
        <v>45779</v>
      </c>
      <c r="B39" s="21">
        <f>IF(C39="",NA(),1-C39)</f>
        <v>1</v>
      </c>
      <c r="C39" s="22">
        <v>0</v>
      </c>
      <c r="D39" s="23">
        <v>620.4051</v>
      </c>
      <c r="E39" s="24">
        <v>468.0249</v>
      </c>
    </row>
    <row r="40" s="2" customFormat="1" spans="1:5">
      <c r="A40" s="15">
        <f>A39+1</f>
        <v>45780</v>
      </c>
      <c r="B40" s="21">
        <f>IF(C40="",NA(),1-C40)</f>
        <v>1</v>
      </c>
      <c r="C40" s="22">
        <v>0</v>
      </c>
      <c r="D40" s="23">
        <v>549.765</v>
      </c>
      <c r="E40" s="24">
        <v>414.735</v>
      </c>
    </row>
    <row r="41" s="2" customFormat="1" spans="1:5">
      <c r="A41" s="15">
        <f>A40+1</f>
        <v>45781</v>
      </c>
      <c r="B41" s="21">
        <f>IF(C41="",NA(),1-C41)</f>
        <v>1</v>
      </c>
      <c r="C41" s="22">
        <v>0</v>
      </c>
      <c r="D41" s="23">
        <v>549.5313</v>
      </c>
      <c r="E41" s="24">
        <v>414.5587</v>
      </c>
    </row>
    <row r="42" s="2" customFormat="1" spans="1:5">
      <c r="A42" s="15">
        <f>A41+1</f>
        <v>45782</v>
      </c>
      <c r="B42" s="21">
        <f t="shared" ref="B42:B73" si="2">IF(C42="",NA(),1-C42)</f>
        <v>1</v>
      </c>
      <c r="C42" s="22">
        <v>0</v>
      </c>
      <c r="D42" s="23">
        <v>582.3291</v>
      </c>
      <c r="E42" s="24">
        <v>439.3009</v>
      </c>
    </row>
    <row r="43" s="2" customFormat="1" spans="1:5">
      <c r="A43" s="15">
        <f>A42+1</f>
        <v>45783</v>
      </c>
      <c r="B43" s="21">
        <f>IF(C43="",NA(),1-C43)</f>
        <v>1</v>
      </c>
      <c r="C43" s="22">
        <v>0</v>
      </c>
      <c r="D43" s="23">
        <v>643.8606</v>
      </c>
      <c r="E43" s="24">
        <v>485.7194</v>
      </c>
    </row>
    <row r="44" s="2" customFormat="1" spans="1:5">
      <c r="A44" s="15">
        <f>A43+1</f>
        <v>45784</v>
      </c>
      <c r="B44" s="21">
        <f>IF(C44="",NA(),1-C44)</f>
        <v>1</v>
      </c>
      <c r="C44" s="22">
        <v>0</v>
      </c>
      <c r="D44" s="23">
        <v>639.1467</v>
      </c>
      <c r="E44" s="24">
        <v>482.1633</v>
      </c>
    </row>
    <row r="45" s="2" customFormat="1" spans="1:5">
      <c r="A45" s="15">
        <f>A44+1</f>
        <v>45785</v>
      </c>
      <c r="B45" s="21">
        <f>IF(C45="",NA(),1-C45)</f>
        <v>1</v>
      </c>
      <c r="C45" s="22">
        <v>0</v>
      </c>
      <c r="D45" s="23">
        <v>631.332</v>
      </c>
      <c r="E45" s="24">
        <v>476.268</v>
      </c>
    </row>
    <row r="46" s="2" customFormat="1" spans="1:5">
      <c r="A46" s="15">
        <f>A45+1</f>
        <v>45786</v>
      </c>
      <c r="B46" s="21">
        <f>IF(C46="",NA(),1-C46)</f>
        <v>1</v>
      </c>
      <c r="C46" s="22">
        <v>0</v>
      </c>
      <c r="D46" s="23">
        <v>604.3425</v>
      </c>
      <c r="E46" s="24">
        <v>455.9075</v>
      </c>
    </row>
    <row r="47" s="2" customFormat="1" spans="1:5">
      <c r="A47" s="15">
        <f>A46+1</f>
        <v>45787</v>
      </c>
      <c r="B47" s="21">
        <f>IF(C47="",NA(),1-C47)</f>
        <v>1</v>
      </c>
      <c r="C47" s="22">
        <v>0</v>
      </c>
      <c r="D47" s="23">
        <v>554.4846</v>
      </c>
      <c r="E47" s="24">
        <v>418.2954</v>
      </c>
    </row>
    <row r="48" s="2" customFormat="1" spans="1:5">
      <c r="A48" s="15">
        <f>A47+1</f>
        <v>45788</v>
      </c>
      <c r="B48" s="21">
        <f>IF(C48="",NA(),1-C48)</f>
        <v>1</v>
      </c>
      <c r="C48" s="22">
        <v>0</v>
      </c>
      <c r="D48" s="23">
        <v>562.4589</v>
      </c>
      <c r="E48" s="24">
        <v>424.3111</v>
      </c>
    </row>
    <row r="49" s="2" customFormat="1" spans="1:5">
      <c r="A49" s="15">
        <f>A48+1</f>
        <v>45789</v>
      </c>
      <c r="B49" s="21">
        <f>IF(C49="",NA(),1-C49)</f>
        <v>1</v>
      </c>
      <c r="C49" s="22">
        <v>0</v>
      </c>
      <c r="D49" s="23">
        <v>665.8911</v>
      </c>
      <c r="E49" s="24">
        <v>502.3389</v>
      </c>
    </row>
    <row r="50" s="2" customFormat="1" spans="1:5">
      <c r="A50" s="15">
        <f>A49+1</f>
        <v>45790</v>
      </c>
      <c r="B50" s="21">
        <f>IF(C50="",NA(),1-C50)</f>
        <v>1</v>
      </c>
      <c r="C50" s="22">
        <v>0</v>
      </c>
      <c r="D50" s="23">
        <v>829.4412</v>
      </c>
      <c r="E50" s="24">
        <v>625.7188</v>
      </c>
    </row>
    <row r="51" s="2" customFormat="1" spans="1:5">
      <c r="A51" s="15">
        <f>A50+1</f>
        <v>45791</v>
      </c>
      <c r="B51" s="21">
        <f>IF(C51="",NA(),1-C51)</f>
        <v>1</v>
      </c>
      <c r="C51" s="22">
        <v>0</v>
      </c>
      <c r="D51" s="23">
        <v>758.2425</v>
      </c>
      <c r="E51" s="24">
        <v>572.0075</v>
      </c>
    </row>
    <row r="52" s="2" customFormat="1" spans="1:5">
      <c r="A52" s="15">
        <f>A51+1</f>
        <v>45792</v>
      </c>
      <c r="B52" s="21">
        <f>IF(C52="",NA(),1-C52)</f>
        <v>1</v>
      </c>
      <c r="C52" s="22">
        <v>0</v>
      </c>
      <c r="D52" s="23">
        <v>633.7659</v>
      </c>
      <c r="E52" s="24">
        <v>478.1041</v>
      </c>
    </row>
    <row r="53" s="2" customFormat="1" spans="1:5">
      <c r="A53" s="15">
        <f>A52+1</f>
        <v>45793</v>
      </c>
      <c r="B53" s="21">
        <f>IF(C53="",NA(),1-C53)</f>
        <v>1</v>
      </c>
      <c r="C53" s="22">
        <v>0</v>
      </c>
      <c r="D53" s="23">
        <v>686.1717</v>
      </c>
      <c r="E53" s="24">
        <v>517.6383</v>
      </c>
    </row>
    <row r="54" s="2" customFormat="1" spans="1:5">
      <c r="A54" s="15">
        <f>A53+1</f>
        <v>45794</v>
      </c>
      <c r="B54" s="21">
        <f>IF(C54="",NA(),1-C54)</f>
        <v>1</v>
      </c>
      <c r="C54" s="22">
        <v>0</v>
      </c>
      <c r="D54" s="23">
        <v>610.7208</v>
      </c>
      <c r="E54" s="24">
        <v>460.7192</v>
      </c>
    </row>
    <row r="55" s="2" customFormat="1" spans="1:5">
      <c r="A55" s="15">
        <f>A54+1</f>
        <v>45795</v>
      </c>
      <c r="B55" s="21">
        <f>IF(C55="",NA(),1-C55)</f>
        <v>1</v>
      </c>
      <c r="C55" s="22">
        <v>0</v>
      </c>
      <c r="D55" s="23">
        <v>591.318</v>
      </c>
      <c r="E55" s="24">
        <v>446.082</v>
      </c>
    </row>
    <row r="56" s="2" customFormat="1" spans="1:5">
      <c r="A56" s="15">
        <f>A55+1</f>
        <v>45796</v>
      </c>
      <c r="B56" s="21">
        <f>IF(C56="",NA(),1-C56)</f>
        <v>1</v>
      </c>
      <c r="C56" s="22">
        <v>0</v>
      </c>
      <c r="D56" s="23">
        <v>711.6849</v>
      </c>
      <c r="E56" s="24">
        <v>536.8851</v>
      </c>
    </row>
    <row r="57" s="2" customFormat="1" spans="1:5">
      <c r="A57" s="15">
        <f>A56+1</f>
        <v>45797</v>
      </c>
      <c r="B57" s="21">
        <f>IF(C57="",NA(),1-C57)</f>
        <v>1</v>
      </c>
      <c r="C57" s="22">
        <v>0</v>
      </c>
      <c r="D57" s="23">
        <v>669.5106</v>
      </c>
      <c r="E57" s="24">
        <v>505.0694</v>
      </c>
    </row>
    <row r="58" s="2" customFormat="1" spans="1:5">
      <c r="A58" s="15">
        <f>A57+1</f>
        <v>45798</v>
      </c>
      <c r="B58" s="21">
        <f>IF(C58="",NA(),1-C58)</f>
        <v>1</v>
      </c>
      <c r="C58" s="22">
        <v>0</v>
      </c>
      <c r="D58" s="23">
        <v>691.0281</v>
      </c>
      <c r="E58" s="24">
        <v>521.3019</v>
      </c>
    </row>
    <row r="59" s="2" customFormat="1" spans="1:5">
      <c r="A59" s="15">
        <f>A58+1</f>
        <v>45799</v>
      </c>
      <c r="B59" s="21">
        <f>IF(C59="",NA(),1-C59)</f>
        <v>1</v>
      </c>
      <c r="C59" s="22">
        <v>0</v>
      </c>
      <c r="D59" s="23">
        <v>728.9274</v>
      </c>
      <c r="E59" s="24">
        <v>549.8926</v>
      </c>
    </row>
    <row r="60" s="2" customFormat="1" spans="1:5">
      <c r="A60" s="15">
        <f>A59+1</f>
        <v>45800</v>
      </c>
      <c r="B60" s="21">
        <f>IF(C60="",NA(),1-C60)</f>
        <v>1</v>
      </c>
      <c r="C60" s="22">
        <v>0</v>
      </c>
      <c r="D60" s="23">
        <v>758.3793</v>
      </c>
      <c r="E60" s="24">
        <v>572.1107</v>
      </c>
    </row>
    <row r="61" s="2" customFormat="1" spans="1:5">
      <c r="A61" s="15">
        <f>A60+1</f>
        <v>45801</v>
      </c>
      <c r="B61" s="21">
        <f>IF(C61="",NA(),1-C61)</f>
        <v>1</v>
      </c>
      <c r="C61" s="22">
        <v>0</v>
      </c>
      <c r="D61" s="23">
        <v>620.73</v>
      </c>
      <c r="E61" s="24">
        <v>468.27</v>
      </c>
    </row>
    <row r="62" s="2" customFormat="1" spans="1:5">
      <c r="A62" s="15">
        <f>A61+1</f>
        <v>45802</v>
      </c>
      <c r="B62" s="21">
        <f>IF(C62="",NA(),1-C62)</f>
        <v>1</v>
      </c>
      <c r="C62" s="22">
        <v>0</v>
      </c>
      <c r="D62" s="23">
        <v>507.7275</v>
      </c>
      <c r="E62" s="24">
        <v>383.0225</v>
      </c>
    </row>
    <row r="63" s="2" customFormat="1" spans="1:5">
      <c r="A63" s="15">
        <f>A62+1</f>
        <v>45803</v>
      </c>
      <c r="B63" s="21">
        <f>IF(C63="",NA(),1-C63)</f>
        <v>1</v>
      </c>
      <c r="C63" s="22">
        <v>0</v>
      </c>
      <c r="D63" s="23">
        <v>660.3108</v>
      </c>
      <c r="E63" s="24">
        <v>498.1292</v>
      </c>
    </row>
    <row r="64" s="2" customFormat="1" spans="1:5">
      <c r="A64" s="15">
        <f>A63+1</f>
        <v>45804</v>
      </c>
      <c r="B64" s="21">
        <f>IF(C64="",NA(),1-C64)</f>
        <v>1</v>
      </c>
      <c r="C64" s="22">
        <v>0</v>
      </c>
      <c r="D64" s="23">
        <v>665.7771</v>
      </c>
      <c r="E64" s="24">
        <v>502.2529</v>
      </c>
    </row>
    <row r="65" s="2" customFormat="1" spans="1:5">
      <c r="A65" s="15">
        <f>A64+1</f>
        <v>45805</v>
      </c>
      <c r="B65" s="21">
        <f>IF(C65="",NA(),1-C65)</f>
        <v>1</v>
      </c>
      <c r="C65" s="22">
        <v>0</v>
      </c>
      <c r="D65" s="23">
        <v>658.6806</v>
      </c>
      <c r="E65" s="24">
        <v>496.8994</v>
      </c>
    </row>
    <row r="66" s="2" customFormat="1" spans="1:5">
      <c r="A66" s="15">
        <f>A65+1</f>
        <v>45806</v>
      </c>
      <c r="B66" s="21">
        <f>IF(C66="",NA(),1-C66)</f>
        <v>1</v>
      </c>
      <c r="C66" s="22">
        <v>0</v>
      </c>
      <c r="D66" s="23">
        <v>680.9961</v>
      </c>
      <c r="E66" s="24">
        <v>513.7339</v>
      </c>
    </row>
    <row r="67" s="2" customFormat="1" spans="1:5">
      <c r="A67" s="15">
        <f>A66+1</f>
        <v>45807</v>
      </c>
      <c r="B67" s="21">
        <f>IF(C67="",NA(),1-C67)</f>
        <v>1</v>
      </c>
      <c r="C67" s="22">
        <v>0</v>
      </c>
      <c r="D67" s="23">
        <v>703.1748</v>
      </c>
      <c r="E67" s="24">
        <v>530.4652</v>
      </c>
    </row>
    <row r="68" s="2" customFormat="1" spans="1:5">
      <c r="A68" s="29">
        <f>A67+1</f>
        <v>45808</v>
      </c>
      <c r="B68" s="21">
        <f>IF(C68="",NA(),1-C68)</f>
        <v>1</v>
      </c>
      <c r="C68" s="30">
        <v>0</v>
      </c>
      <c r="D68" s="23">
        <v>556.3884</v>
      </c>
      <c r="E68" s="24">
        <v>419.7316</v>
      </c>
    </row>
    <row r="69" s="2" customFormat="1" spans="1:5">
      <c r="A69" s="15">
        <f>A68+1</f>
        <v>45809</v>
      </c>
      <c r="B69" s="21">
        <f>IF(C69="",NA(),1-C69)</f>
        <v>1</v>
      </c>
      <c r="C69" s="22">
        <v>0</v>
      </c>
      <c r="D69" s="23">
        <v>544.2189</v>
      </c>
      <c r="E69" s="24">
        <v>410.5511</v>
      </c>
    </row>
    <row r="70" s="2" customFormat="1" spans="1:5">
      <c r="A70" s="15">
        <f>A69+1</f>
        <v>45810</v>
      </c>
      <c r="B70" s="21">
        <f>IF(C70="",NA(),1-C70)</f>
        <v>1</v>
      </c>
      <c r="C70" s="22">
        <v>0</v>
      </c>
      <c r="D70" s="23">
        <v>642.903</v>
      </c>
      <c r="E70" s="24">
        <v>484.997</v>
      </c>
    </row>
    <row r="71" s="2" customFormat="1" spans="1:5">
      <c r="A71" s="15">
        <f>A70+1</f>
        <v>45811</v>
      </c>
      <c r="B71" s="21">
        <f>IF(C71="",NA(),1-C71)</f>
        <v>1</v>
      </c>
      <c r="C71" s="22">
        <v>0</v>
      </c>
      <c r="D71" s="23">
        <v>683.3502</v>
      </c>
      <c r="E71" s="24">
        <v>515.5098</v>
      </c>
    </row>
    <row r="72" s="2" customFormat="1" spans="1:5">
      <c r="A72" s="15">
        <f>A71+1</f>
        <v>45812</v>
      </c>
      <c r="B72" s="21">
        <f>IF(C72="",NA(),1-C72)</f>
        <v>1</v>
      </c>
      <c r="C72" s="22">
        <v>0</v>
      </c>
      <c r="D72" s="23">
        <v>669.0204</v>
      </c>
      <c r="E72" s="24">
        <v>504.6996</v>
      </c>
    </row>
    <row r="73" s="2" customFormat="1" spans="1:5">
      <c r="A73" s="15">
        <f t="shared" ref="A73:A99" si="3">A72+1</f>
        <v>45813</v>
      </c>
      <c r="B73" s="21">
        <f>IF(C73="",NA(),1-C73)</f>
        <v>1</v>
      </c>
      <c r="C73" s="22">
        <v>0</v>
      </c>
      <c r="D73" s="23">
        <v>681.2697</v>
      </c>
      <c r="E73" s="24">
        <v>513.9403</v>
      </c>
    </row>
    <row r="74" s="2" customFormat="1" spans="1:5">
      <c r="A74" s="15">
        <f>A73+1</f>
        <v>45814</v>
      </c>
      <c r="B74" s="21">
        <f t="shared" ref="B74:B98" si="4">IF(C74="",NA(),1-C74)</f>
        <v>1</v>
      </c>
      <c r="C74" s="22">
        <v>0</v>
      </c>
      <c r="D74" s="23">
        <v>671.2662</v>
      </c>
      <c r="E74" s="24">
        <v>506.3938</v>
      </c>
    </row>
    <row r="75" s="2" customFormat="1" spans="1:5">
      <c r="A75" s="15">
        <f>A74+1</f>
        <v>45815</v>
      </c>
      <c r="B75" s="21">
        <f>IF(C75="",NA(),1-C75)</f>
        <v>1</v>
      </c>
      <c r="C75" s="22">
        <v>0</v>
      </c>
      <c r="D75" s="23">
        <v>689.6316</v>
      </c>
      <c r="E75" s="24">
        <v>520.2484</v>
      </c>
    </row>
    <row r="76" s="2" customFormat="1" spans="1:5">
      <c r="A76" s="15">
        <f>A75+1</f>
        <v>45816</v>
      </c>
      <c r="B76" s="21">
        <f>IF(C76="",NA(),1-C76)</f>
        <v>1</v>
      </c>
      <c r="C76" s="22">
        <v>0</v>
      </c>
      <c r="D76" s="23">
        <v>572.9982</v>
      </c>
      <c r="E76" s="24">
        <v>432.2618</v>
      </c>
    </row>
    <row r="77" s="2" customFormat="1" spans="1:5">
      <c r="A77" s="15">
        <f>A76+1</f>
        <v>45817</v>
      </c>
      <c r="B77" s="21">
        <f>IF(C77="",NA(),1-C77)</f>
        <v>1</v>
      </c>
      <c r="C77" s="22">
        <v>0</v>
      </c>
      <c r="D77" s="23">
        <v>723.558</v>
      </c>
      <c r="E77" s="24">
        <v>545.842</v>
      </c>
    </row>
    <row r="78" s="2" customFormat="1" spans="1:5">
      <c r="A78" s="15">
        <f>A77+1</f>
        <v>45818</v>
      </c>
      <c r="B78" s="21">
        <f>IF(C78="",NA(),1-C78)</f>
        <v>1</v>
      </c>
      <c r="C78" s="22">
        <v>0</v>
      </c>
      <c r="D78" s="23">
        <v>671.4201</v>
      </c>
      <c r="E78" s="24">
        <v>506.5099</v>
      </c>
    </row>
    <row r="79" s="2" customFormat="1" spans="1:5">
      <c r="A79" s="15">
        <f>A78+1</f>
        <v>45819</v>
      </c>
      <c r="B79" s="21">
        <f>IF(C79="",NA(),1-C79)</f>
        <v>1</v>
      </c>
      <c r="C79" s="22">
        <v>0</v>
      </c>
      <c r="D79" s="23">
        <v>720.6624</v>
      </c>
      <c r="E79" s="24">
        <v>543.6576</v>
      </c>
    </row>
    <row r="80" s="2" customFormat="1" spans="1:5">
      <c r="A80" s="15">
        <f>A79+1</f>
        <v>45820</v>
      </c>
      <c r="B80" s="21">
        <f>IF(C80="",NA(),1-C80)</f>
        <v>1</v>
      </c>
      <c r="C80" s="22">
        <v>0</v>
      </c>
      <c r="D80" s="23">
        <v>708.7608</v>
      </c>
      <c r="E80" s="24">
        <v>534.6792</v>
      </c>
    </row>
    <row r="81" s="2" customFormat="1" spans="1:5">
      <c r="A81" s="15">
        <f>A80+1</f>
        <v>45821</v>
      </c>
      <c r="B81" s="21">
        <f>IF(C81="",NA(),1-C81)</f>
        <v>1</v>
      </c>
      <c r="C81" s="22">
        <v>0</v>
      </c>
      <c r="D81" s="23">
        <v>767.2257</v>
      </c>
      <c r="E81" s="24">
        <v>578.7843</v>
      </c>
    </row>
    <row r="82" s="2" customFormat="1" spans="1:5">
      <c r="A82" s="15">
        <f>A81+1</f>
        <v>45822</v>
      </c>
      <c r="B82" s="21">
        <f>IF(C82="",NA(),1-C82)</f>
        <v>1</v>
      </c>
      <c r="C82" s="22">
        <v>0</v>
      </c>
      <c r="D82" s="23">
        <v>567.1386</v>
      </c>
      <c r="E82" s="24">
        <v>427.8414</v>
      </c>
    </row>
    <row r="83" s="2" customFormat="1" spans="1:5">
      <c r="A83" s="15">
        <f>A82+1</f>
        <v>45823</v>
      </c>
      <c r="B83" s="21">
        <f>IF(C83="",NA(),1-C83)</f>
        <v>1</v>
      </c>
      <c r="C83" s="22">
        <v>0</v>
      </c>
      <c r="D83" s="23">
        <v>613.0236</v>
      </c>
      <c r="E83" s="24">
        <v>462.4564</v>
      </c>
    </row>
    <row r="84" s="2" customFormat="1" spans="1:5">
      <c r="A84" s="15">
        <f>A83+1</f>
        <v>45824</v>
      </c>
      <c r="B84" s="21">
        <f>IF(C84="",NA(),1-C84)</f>
        <v>1</v>
      </c>
      <c r="C84" s="22">
        <v>0</v>
      </c>
      <c r="D84" s="23">
        <v>685.2825</v>
      </c>
      <c r="E84" s="24">
        <v>516.9675</v>
      </c>
    </row>
    <row r="85" s="2" customFormat="1" spans="1:5">
      <c r="A85" s="15">
        <f>A84+1</f>
        <v>45825</v>
      </c>
      <c r="B85" s="21">
        <f>IF(C85="",NA(),1-C85)</f>
        <v>1</v>
      </c>
      <c r="C85" s="22">
        <v>0</v>
      </c>
      <c r="D85" s="23">
        <v>681.1272</v>
      </c>
      <c r="E85" s="24">
        <v>513.8328</v>
      </c>
    </row>
    <row r="86" s="2" customFormat="1" spans="1:5">
      <c r="A86" s="15">
        <f>A85+1</f>
        <v>45826</v>
      </c>
      <c r="B86" s="21">
        <f>IF(C86="",NA(),1-C86)</f>
        <v>1</v>
      </c>
      <c r="C86" s="22">
        <v>0</v>
      </c>
      <c r="D86" s="23">
        <v>647.9247</v>
      </c>
      <c r="E86" s="24">
        <v>488.7853</v>
      </c>
    </row>
    <row r="87" s="2" customFormat="1" spans="1:5">
      <c r="A87" s="15">
        <f>A86+1</f>
        <v>45827</v>
      </c>
      <c r="B87" s="21">
        <f>IF(C87="",NA(),1-C87)</f>
        <v>1</v>
      </c>
      <c r="C87" s="22">
        <v>0</v>
      </c>
      <c r="D87" s="23">
        <v>663.7764</v>
      </c>
      <c r="E87" s="24">
        <v>500.7436</v>
      </c>
    </row>
    <row r="88" s="2" customFormat="1" spans="1:5">
      <c r="A88" s="15">
        <f>A87+1</f>
        <v>45828</v>
      </c>
      <c r="B88" s="21">
        <f>IF(C88="",NA(),1-C88)</f>
        <v>1</v>
      </c>
      <c r="C88" s="22">
        <v>0</v>
      </c>
      <c r="D88" s="23">
        <v>723.3243</v>
      </c>
      <c r="E88" s="24">
        <v>545.6657</v>
      </c>
    </row>
    <row r="89" s="2" customFormat="1" spans="1:5">
      <c r="A89" s="15">
        <f>A88+1</f>
        <v>45829</v>
      </c>
      <c r="B89" s="21">
        <f>IF(C89="",NA(),1-C89)</f>
        <v>1</v>
      </c>
      <c r="C89" s="22">
        <v>0</v>
      </c>
      <c r="D89" s="23">
        <v>620.7357</v>
      </c>
      <c r="E89" s="24">
        <v>468.2743</v>
      </c>
    </row>
    <row r="90" s="2" customFormat="1" spans="1:5">
      <c r="A90" s="15">
        <f>A89+1</f>
        <v>45830</v>
      </c>
      <c r="B90" s="21">
        <f>IF(C90="",NA(),1-C90)</f>
        <v>1</v>
      </c>
      <c r="C90" s="22">
        <v>0</v>
      </c>
      <c r="D90" s="23">
        <v>1076.7927</v>
      </c>
      <c r="E90" s="24">
        <v>812.3173</v>
      </c>
    </row>
    <row r="91" s="2" customFormat="1" spans="1:5">
      <c r="A91" s="15">
        <f>A90+1</f>
        <v>45831</v>
      </c>
      <c r="B91" s="21">
        <f>IF(C91="",NA(),1-C91)</f>
        <v>1</v>
      </c>
      <c r="C91" s="22">
        <v>0</v>
      </c>
      <c r="D91" s="23">
        <v>1427.0178</v>
      </c>
      <c r="E91" s="24">
        <v>1076.5222</v>
      </c>
    </row>
    <row r="92" s="2" customFormat="1" spans="1:5">
      <c r="A92" s="15">
        <f>A91+1</f>
        <v>45832</v>
      </c>
      <c r="B92" s="21">
        <f>IF(C92="",NA(),1-C92)</f>
        <v>1</v>
      </c>
      <c r="C92" s="22">
        <v>0</v>
      </c>
      <c r="D92" s="23">
        <v>1275.3693</v>
      </c>
      <c r="E92" s="24">
        <v>962.1207</v>
      </c>
    </row>
    <row r="93" s="2" customFormat="1" spans="1:5">
      <c r="A93" s="15">
        <f>A92+1</f>
        <v>45833</v>
      </c>
      <c r="B93" s="21">
        <f>IF(C93="",NA(),1-C93)</f>
        <v>1</v>
      </c>
      <c r="C93" s="22">
        <v>0</v>
      </c>
      <c r="D93" s="23">
        <v>1270.5414</v>
      </c>
      <c r="E93" s="24">
        <v>958.4786</v>
      </c>
    </row>
    <row r="94" s="2" customFormat="1" spans="1:5">
      <c r="A94" s="15">
        <f>A93+1</f>
        <v>45834</v>
      </c>
      <c r="B94" s="21">
        <f>IF(C94="",NA(),1-C94)</f>
        <v>1</v>
      </c>
      <c r="C94" s="22">
        <v>0</v>
      </c>
      <c r="D94" s="23">
        <v>1232.1975</v>
      </c>
      <c r="E94" s="24">
        <v>929.5525</v>
      </c>
    </row>
    <row r="95" s="2" customFormat="1" spans="1:5">
      <c r="A95" s="15">
        <f>A94+1</f>
        <v>45835</v>
      </c>
      <c r="B95" s="21">
        <f>IF(C95="",NA(),1-C95)</f>
        <v>1</v>
      </c>
      <c r="C95" s="22">
        <v>0</v>
      </c>
      <c r="D95" s="23">
        <v>1309.2957</v>
      </c>
      <c r="E95" s="24">
        <v>987.7143</v>
      </c>
    </row>
    <row r="96" s="2" customFormat="1" spans="1:5">
      <c r="A96" s="15">
        <f>A95+1</f>
        <v>45836</v>
      </c>
      <c r="B96" s="21">
        <f>IF(C96="",NA(),1-C96)</f>
        <v>1</v>
      </c>
      <c r="C96" s="22">
        <v>0</v>
      </c>
      <c r="D96" s="23">
        <v>1731.4377</v>
      </c>
      <c r="E96" s="24">
        <v>1306.1723</v>
      </c>
    </row>
    <row r="97" s="2" customFormat="1" spans="1:5">
      <c r="A97" s="15">
        <f>A96+1</f>
        <v>45837</v>
      </c>
      <c r="B97" s="21">
        <f>IF(C97="",NA(),1-C97)</f>
        <v>1</v>
      </c>
      <c r="C97" s="22">
        <v>0</v>
      </c>
      <c r="D97" s="23">
        <v>1071.8736</v>
      </c>
      <c r="E97" s="24">
        <v>808.6064</v>
      </c>
    </row>
    <row r="98" spans="1:5">
      <c r="A98" s="15">
        <f>A97+1</f>
        <v>45838</v>
      </c>
      <c r="B98" s="21">
        <f>IF(C98="",NA(),1-C98)</f>
        <v>1</v>
      </c>
      <c r="C98" s="22">
        <v>0</v>
      </c>
      <c r="D98" s="23">
        <v>1312.9779</v>
      </c>
      <c r="E98" s="24">
        <v>990.4921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2025-07-03T08:03:54Z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2052-9.1.0.5016</vt:lpwstr>
  </property>
</Properties>
</file>