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 tabRatio="904" activeTab="3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<sst xmlns="http://schemas.openxmlformats.org/spreadsheetml/2006/main" count="445" uniqueCount="107">
  <si>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</si>
  <si>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</si>
  <si>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</si>
  <si>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</si>
  <si>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</si>
  <si>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</si>
  <si>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</si>
  <si>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</si>
  <si>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</si>
  <si>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</si>
  <si>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</si>
  <si>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</si>
  <si>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</si>
  <si>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</si>
  <si>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</si>
  <si>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</si>
  <si>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</si>
  <si>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</si>
  <si>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</si>
  <si>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</si>
  <si>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</si>
  <si>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</si>
  <si>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</si>
  <si>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</si>
  <si>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</si>
  <si>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</si>
  <si>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</si>
  <si>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</si>
  <si>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</si>
  <si>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</si>
  <si>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</si>
  <si>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</si>
  <si>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</si>
  <si>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</si>
  <si>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</si>
  <si>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</si>
  <si>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</si>
  <si>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</si>
  <si>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</si>
  <si>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</si>
  <si>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</si>
  <si>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</si>
  <si>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</si>
  <si>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</si>
  <si>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</si>
  <si>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</si>
  <si>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</si>
  <si>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</si>
  <si>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</si>
  <si>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</si>
  <si>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</si>
  <si>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</si>
  <si>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</si>
  <si>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</si>
  <si>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</si>
  <si>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Luxembourg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</si>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</sst>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dd\ mmm\ yyyy"/>
    <numFmt numFmtId="178" formatCode="_ &quot;￥&quot;* #,##0_ ;_ &quot;￥&quot;* \-#,##0_ ;_ &quot;￥&quot;* &quot;-&quot;_ ;_ @_ "/>
    <numFmt numFmtId="179" formatCode="_-* #,##0.00_-;\-* #,##0.00_-;_-* &quot;-&quot;??_-;_-@_-"/>
    <numFmt numFmtId="180" formatCode="_ &quot;￥&quot;* #,##0.00_ ;_ &quot;￥&quot;* \-#,##0.00_ ;_ &quot;￥&quot;* &quot;-&quot;??_ ;_ @_ "/>
  </numFmts>
  <fonts count="36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宋体"/>
      <charset val="134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134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4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7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7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7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7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7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77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77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6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6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6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6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7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7" fontId="0" fillId="2" borderId="0" xfId="0" applyNumberFormat="1" applyFill="1" applyBorder="1" applyAlignment="1">
      <alignment horizontal="left" vertical="top"/>
    </xf>
    <xf numFmtId="177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6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7" customWidth="1"/>
    <col min="2" max="2" width="40.8190476190476" style="2" customWidth="1"/>
    <col min="3" max="3" width="70.8190476190476" style="2" customWidth="1"/>
    <col min="4" max="4" width="16.8190476190476" style="86" customWidth="1"/>
    <col min="5" max="5" width="45" style="86" customWidth="1"/>
    <col min="6" max="16384" width="10.8190476190476" style="2"/>
  </cols>
  <sheetData>
    <row r="1" s="1" customFormat="1" ht="23.25" spans="1:5">
      <c r="A1" s="88" t="s">
        <v>0</v>
      </c>
      <c r="D1" s="89"/>
      <c r="E1" s="89"/>
    </row>
    <row r="3" s="4" customFormat="1" ht="28.5" spans="1:5">
      <c r="A3" s="90" t="s">
        <v>1</v>
      </c>
      <c r="B3" s="83" t="s">
        <v>2</v>
      </c>
      <c r="C3" s="83" t="s">
        <v>3</v>
      </c>
      <c r="D3" s="82" t="s">
        <v>4</v>
      </c>
      <c r="E3" s="82" t="s">
        <v>5</v>
      </c>
    </row>
    <row r="4" spans="1:5">
      <c r="A4" s="91">
        <v>0</v>
      </c>
      <c r="B4" s="75" t="s">
        <v>6</v>
      </c>
      <c r="C4" s="75" t="s">
        <v>7</v>
      </c>
      <c r="D4" s="74" t="s">
        <v>6</v>
      </c>
      <c r="E4" s="74" t="s">
        <v>8</v>
      </c>
    </row>
    <row r="5" spans="1:5">
      <c r="A5" s="91">
        <v>1</v>
      </c>
      <c r="B5" s="75" t="s">
        <v>9</v>
      </c>
      <c r="C5" s="75" t="s">
        <v>10</v>
      </c>
      <c r="D5" s="74" t="s">
        <v>11</v>
      </c>
      <c r="E5" s="74" t="s">
        <v>12</v>
      </c>
    </row>
    <row r="6" spans="1:5">
      <c r="A6" s="91">
        <v>2</v>
      </c>
      <c r="B6" s="75" t="s">
        <v>9</v>
      </c>
      <c r="C6" s="75" t="s">
        <v>13</v>
      </c>
      <c r="D6" s="74" t="s">
        <v>11</v>
      </c>
      <c r="E6" s="74" t="s">
        <v>12</v>
      </c>
    </row>
    <row r="7" spans="1:5">
      <c r="A7" s="91">
        <v>3</v>
      </c>
      <c r="B7" s="75" t="s">
        <v>9</v>
      </c>
      <c r="C7" s="75" t="s">
        <v>14</v>
      </c>
      <c r="D7" s="74" t="s">
        <v>15</v>
      </c>
      <c r="E7" s="74" t="s">
        <v>12</v>
      </c>
    </row>
    <row r="8" spans="1:5">
      <c r="A8" s="91">
        <v>4</v>
      </c>
      <c r="B8" s="75" t="s">
        <v>16</v>
      </c>
      <c r="C8" s="75" t="s">
        <v>17</v>
      </c>
      <c r="D8" s="74" t="s">
        <v>11</v>
      </c>
      <c r="E8" s="74" t="s">
        <v>12</v>
      </c>
    </row>
    <row r="9" spans="1:5">
      <c r="A9" s="91">
        <v>5</v>
      </c>
      <c r="B9" s="75" t="s">
        <v>16</v>
      </c>
      <c r="C9" s="75" t="s">
        <v>18</v>
      </c>
      <c r="D9" s="74" t="s">
        <v>11</v>
      </c>
      <c r="E9" s="74" t="s">
        <v>12</v>
      </c>
    </row>
    <row r="10" s="86" customFormat="1" spans="1:5">
      <c r="A10" s="91">
        <v>14</v>
      </c>
      <c r="B10" s="75" t="s">
        <v>19</v>
      </c>
      <c r="C10" s="75" t="s">
        <v>20</v>
      </c>
      <c r="D10" s="74" t="s">
        <v>11</v>
      </c>
      <c r="E10" s="74" t="s">
        <v>12</v>
      </c>
    </row>
    <row r="11" s="86" customFormat="1" spans="1:5">
      <c r="A11" s="91">
        <v>15</v>
      </c>
      <c r="B11" s="75" t="s">
        <v>19</v>
      </c>
      <c r="C11" s="75" t="s">
        <v>21</v>
      </c>
      <c r="D11" s="74" t="s">
        <v>11</v>
      </c>
      <c r="E11" s="74" t="s">
        <v>12</v>
      </c>
    </row>
    <row r="12" s="86" customFormat="1" spans="1:5">
      <c r="A12" s="91">
        <v>16</v>
      </c>
      <c r="B12" s="75" t="s">
        <v>19</v>
      </c>
      <c r="C12" s="75" t="s">
        <v>22</v>
      </c>
      <c r="D12" s="74" t="s">
        <v>15</v>
      </c>
      <c r="E12" s="74" t="s">
        <v>12</v>
      </c>
    </row>
    <row r="13" s="86" customFormat="1" spans="1:5">
      <c r="A13" s="91">
        <v>17</v>
      </c>
      <c r="B13" s="75" t="s">
        <v>23</v>
      </c>
      <c r="C13" s="75" t="s">
        <v>24</v>
      </c>
      <c r="D13" s="74" t="s">
        <v>11</v>
      </c>
      <c r="E13" s="74" t="s">
        <v>12</v>
      </c>
    </row>
    <row r="14" s="86" customFormat="1" spans="1:5">
      <c r="A14" s="91">
        <v>18</v>
      </c>
      <c r="B14" s="75" t="s">
        <v>23</v>
      </c>
      <c r="C14" s="75" t="s">
        <v>25</v>
      </c>
      <c r="D14" s="74" t="s">
        <v>11</v>
      </c>
      <c r="E14" s="74" t="s">
        <v>12</v>
      </c>
    </row>
    <row r="15" spans="1:5">
      <c r="A15" s="91">
        <v>35</v>
      </c>
      <c r="B15" s="75" t="s">
        <v>26</v>
      </c>
      <c r="C15" s="75" t="s">
        <v>27</v>
      </c>
      <c r="D15" s="74" t="s">
        <v>28</v>
      </c>
      <c r="E15" s="74" t="s">
        <v>12</v>
      </c>
    </row>
    <row r="16" spans="1:5">
      <c r="A16" s="91">
        <v>36</v>
      </c>
      <c r="B16" s="75" t="s">
        <v>26</v>
      </c>
      <c r="C16" s="75" t="s">
        <v>29</v>
      </c>
      <c r="D16" s="74" t="s">
        <v>28</v>
      </c>
      <c r="E16" s="74" t="s">
        <v>12</v>
      </c>
    </row>
    <row r="17" spans="1:5">
      <c r="A17" s="91">
        <v>37</v>
      </c>
      <c r="B17" s="75" t="s">
        <v>26</v>
      </c>
      <c r="C17" s="75" t="s">
        <v>30</v>
      </c>
      <c r="D17" s="74" t="s">
        <v>28</v>
      </c>
      <c r="E17" s="74" t="s">
        <v>12</v>
      </c>
    </row>
    <row r="18" spans="1:5">
      <c r="A18" s="91">
        <v>38</v>
      </c>
      <c r="B18" s="75" t="s">
        <v>31</v>
      </c>
      <c r="C18" s="75" t="s">
        <v>32</v>
      </c>
      <c r="D18" s="74" t="s">
        <v>28</v>
      </c>
      <c r="E18" s="74" t="s">
        <v>12</v>
      </c>
    </row>
    <row r="19" spans="1:5">
      <c r="A19" s="91">
        <v>39</v>
      </c>
      <c r="B19" s="75" t="s">
        <v>31</v>
      </c>
      <c r="C19" s="75" t="s">
        <v>33</v>
      </c>
      <c r="D19" s="74" t="s">
        <v>28</v>
      </c>
      <c r="E19" s="74" t="s">
        <v>12</v>
      </c>
    </row>
    <row r="20" spans="1:5">
      <c r="A20" s="91">
        <v>40</v>
      </c>
      <c r="B20" s="75" t="s">
        <v>34</v>
      </c>
      <c r="C20" s="75" t="s">
        <v>35</v>
      </c>
      <c r="D20" s="74" t="s">
        <v>28</v>
      </c>
      <c r="E20" s="74" t="s">
        <v>12</v>
      </c>
    </row>
    <row r="21" spans="1:5">
      <c r="A21" s="91">
        <v>42</v>
      </c>
      <c r="B21" s="75" t="s">
        <v>36</v>
      </c>
      <c r="C21" s="75" t="s">
        <v>37</v>
      </c>
      <c r="D21" s="74" t="s">
        <v>28</v>
      </c>
      <c r="E21" s="74" t="s">
        <v>12</v>
      </c>
    </row>
    <row r="22" spans="1:5">
      <c r="A22" s="91">
        <v>44</v>
      </c>
      <c r="B22" s="75" t="s">
        <v>38</v>
      </c>
      <c r="C22" s="75" t="s">
        <v>39</v>
      </c>
      <c r="D22" s="74" t="s">
        <v>28</v>
      </c>
      <c r="E22" s="74" t="s">
        <v>12</v>
      </c>
    </row>
    <row r="23" spans="1:5">
      <c r="A23" s="91">
        <v>54</v>
      </c>
      <c r="B23" s="75" t="s">
        <v>40</v>
      </c>
      <c r="C23" s="75" t="s">
        <v>41</v>
      </c>
      <c r="D23" s="74" t="s">
        <v>28</v>
      </c>
      <c r="E23" s="74" t="s">
        <v>12</v>
      </c>
    </row>
    <row r="24" spans="1:5">
      <c r="A24" s="91">
        <v>63</v>
      </c>
      <c r="B24" s="75" t="s">
        <v>42</v>
      </c>
      <c r="C24" s="75" t="s">
        <v>43</v>
      </c>
      <c r="D24" s="92" t="s">
        <v>44</v>
      </c>
      <c r="E24" s="74" t="s">
        <v>8</v>
      </c>
    </row>
    <row r="25" spans="1:5">
      <c r="A25" s="91">
        <v>64</v>
      </c>
      <c r="B25" s="75" t="s">
        <v>42</v>
      </c>
      <c r="C25" s="75" t="s">
        <v>45</v>
      </c>
      <c r="D25" s="92" t="s">
        <v>44</v>
      </c>
      <c r="E25" s="74" t="s">
        <v>8</v>
      </c>
    </row>
    <row r="26" spans="1:5">
      <c r="A26" s="91">
        <v>65</v>
      </c>
      <c r="B26" s="75" t="s">
        <v>42</v>
      </c>
      <c r="C26" s="75" t="s">
        <v>46</v>
      </c>
      <c r="D26" s="92" t="s">
        <v>44</v>
      </c>
      <c r="E26" s="74" t="s">
        <v>8</v>
      </c>
    </row>
    <row r="27" spans="1:5">
      <c r="A27" s="91">
        <v>66</v>
      </c>
      <c r="B27" s="75" t="s">
        <v>47</v>
      </c>
      <c r="C27" s="75" t="s">
        <v>48</v>
      </c>
      <c r="D27" s="92" t="s">
        <v>44</v>
      </c>
      <c r="E27" s="74" t="s">
        <v>8</v>
      </c>
    </row>
    <row r="28" spans="1:5">
      <c r="A28" s="91"/>
      <c r="B28" s="75"/>
      <c r="C28" s="75"/>
      <c r="D28" s="92"/>
      <c r="E28" s="74"/>
    </row>
    <row r="29" spans="1:5">
      <c r="A29" s="91"/>
      <c r="B29" s="75"/>
      <c r="C29" s="75"/>
      <c r="D29" s="74"/>
      <c r="E29" s="74"/>
    </row>
    <row r="30" spans="1:5">
      <c r="A30" s="91"/>
      <c r="B30" s="75"/>
      <c r="C30" s="75"/>
      <c r="D30" s="74"/>
      <c r="E30" s="74"/>
    </row>
    <row r="31" spans="1:5">
      <c r="A31" s="91"/>
      <c r="B31" s="75"/>
      <c r="C31" s="75"/>
      <c r="D31" s="74"/>
      <c r="E31" s="74"/>
    </row>
    <row r="32" spans="1:5">
      <c r="A32" s="91"/>
      <c r="B32" s="75"/>
      <c r="C32" s="75"/>
      <c r="D32" s="74"/>
      <c r="E32" s="74"/>
    </row>
    <row r="33" spans="1:5">
      <c r="A33" s="91"/>
      <c r="B33" s="75"/>
      <c r="C33" s="75"/>
      <c r="D33" s="74"/>
      <c r="E33" s="74"/>
    </row>
    <row r="34" spans="1:5">
      <c r="A34" s="91"/>
      <c r="B34" s="75"/>
      <c r="C34" s="75"/>
      <c r="D34" s="74"/>
      <c r="E34" s="7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31" sqref="C31"/>
    </sheetView>
  </sheetViews>
  <sheetFormatPr defaultColWidth="9.08571428571429" defaultRowHeight="15" outlineLevelRow="6"/>
  <cols>
    <col min="1" max="1" width="16.8190476190476" style="15" customWidth="1"/>
    <col min="2" max="2" width="18.0857142857143" style="74" customWidth="1"/>
    <col min="3" max="3" width="67.5428571428571" style="75" customWidth="1"/>
    <col min="4" max="4" width="28.8190476190476" style="74" customWidth="1"/>
    <col min="5" max="5" width="16.8190476190476" style="74" customWidth="1"/>
    <col min="6" max="9" width="16.8190476190476" style="72" customWidth="1"/>
    <col min="10" max="16384" width="9.08571428571429" style="2"/>
  </cols>
  <sheetData>
    <row r="1" s="73" customFormat="1" ht="23.25" spans="1:9">
      <c r="A1" s="76" t="s">
        <v>49</v>
      </c>
      <c r="B1" s="77"/>
      <c r="D1" s="77"/>
      <c r="E1" s="77"/>
      <c r="F1" s="78"/>
      <c r="G1" s="78"/>
      <c r="H1" s="78"/>
      <c r="I1" s="78"/>
    </row>
    <row r="2" s="3" customFormat="1" spans="1:9">
      <c r="A2" s="79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84"/>
      <c r="J5" s="85"/>
    </row>
    <row r="6" s="3" customFormat="1" spans="1:9">
      <c r="A6" s="80" t="s">
        <v>55</v>
      </c>
      <c r="B6" s="81"/>
      <c r="C6" s="81"/>
      <c r="D6" s="81"/>
      <c r="E6" s="81"/>
      <c r="F6" s="81"/>
      <c r="G6" s="17"/>
      <c r="H6" s="17"/>
      <c r="I6" s="17"/>
    </row>
    <row r="7" s="4" customFormat="1" ht="45" spans="1:9">
      <c r="A7" s="18" t="s">
        <v>56</v>
      </c>
      <c r="B7" s="82" t="s">
        <v>1</v>
      </c>
      <c r="C7" s="83" t="s">
        <v>57</v>
      </c>
      <c r="D7" s="82" t="s">
        <v>58</v>
      </c>
      <c r="E7" s="82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D39" sqref="D39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71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45474</v>
      </c>
      <c r="C5" s="16"/>
      <c r="D5" s="16"/>
      <c r="E5" s="16"/>
      <c r="F5" s="16"/>
      <c r="G5" s="16"/>
      <c r="H5" s="17"/>
      <c r="I5" s="17"/>
      <c r="J5" s="17"/>
      <c r="K5" s="33"/>
      <c r="L5" s="33"/>
      <c r="M5" s="17"/>
      <c r="N5" s="17"/>
      <c r="O5" s="17"/>
      <c r="P5" s="33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45474</v>
      </c>
      <c r="B7" s="21">
        <f>IF(C7="",NA(),1-C7)</f>
        <v>1</v>
      </c>
      <c r="C7" s="21">
        <v>0</v>
      </c>
      <c r="D7" s="72" t="e">
        <f t="shared" ref="D7" si="0">IFERROR((SUMPRODUCT(--(date=$A7),--(service="PISP"),--(used="Y"),response)/SUMPRODUCT(--(date=$A7),--(service="PISP"),--(used="Y"),volume)),NA())</f>
        <v>#N/A</v>
      </c>
      <c r="E7" s="72" t="e">
        <f t="shared" ref="E7" si="1">IFERROR((SUMPRODUCT(--(date=$A7),--(service="PISP"),--(used="Y"),response)/SUMPRODUCT(--(date=$A7),--(service="PISP"),--(used="Y"),size)),NA())</f>
        <v>#N/A</v>
      </c>
      <c r="F7" s="72" t="e">
        <f t="shared" ref="F7" si="2">IFERROR((SUMPRODUCT(--(date=$A7),--(service="AISP"),--(used="Y"),response)/SUMPRODUCT(--(date=$A7),--(service="AISP"),--(used="Y"),volume)),NA())</f>
        <v>#N/A</v>
      </c>
      <c r="G7" s="72" t="e">
        <f t="shared" ref="G7" si="3">IFERROR((SUMPRODUCT(--(date=$A7),--(service="AISP"),--(used="Y"),response)/SUMPRODUCT(--(date=$A7),--(service="AISP"),--(used="Y"),size)),NA())</f>
        <v>#N/A</v>
      </c>
      <c r="H7" s="72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7</v>
      </c>
    </row>
    <row r="8" spans="1:18">
      <c r="A8" s="15">
        <f t="shared" ref="A8:A14" si="6">A7+1</f>
        <v>45475</v>
      </c>
      <c r="B8" s="21">
        <f t="shared" ref="B8" si="7">IF(C8="",NA(),1-C8)</f>
        <v>1</v>
      </c>
      <c r="C8" s="21">
        <v>0</v>
      </c>
      <c r="D8" s="72" t="e">
        <f t="shared" ref="D8:D39" si="8">IFERROR((SUMPRODUCT(--(date=$A8),--(service="PISP"),--(used="Y"),response)/SUMPRODUCT(--(date=$A8),--(service="PISP"),--(used="Y"),volume)),NA())</f>
        <v>#N/A</v>
      </c>
      <c r="E8" s="72" t="e">
        <f t="shared" ref="E8:E39" si="9">IFERROR((SUMPRODUCT(--(date=$A8),--(service="PISP"),--(used="Y"),response)/SUMPRODUCT(--(date=$A8),--(service="PISP"),--(used="Y"),size)),NA())</f>
        <v>#N/A</v>
      </c>
      <c r="F8" s="72" t="e">
        <f t="shared" ref="F8:F39" si="10">IFERROR((SUMPRODUCT(--(date=$A8),--(service="AISP"),--(used="Y"),response)/SUMPRODUCT(--(date=$A8),--(service="AISP"),--(used="Y"),volume)),NA())</f>
        <v>#N/A</v>
      </c>
      <c r="G8" s="72" t="e">
        <f t="shared" ref="G8:G39" si="11">IFERROR((SUMPRODUCT(--(date=$A8),--(service="AISP"),--(used="Y"),response)/SUMPRODUCT(--(date=$A8),--(service="AISP"),--(used="Y"),size)),NA())</f>
        <v>#N/A</v>
      </c>
      <c r="H8" s="72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7</v>
      </c>
    </row>
    <row r="9" spans="1:9">
      <c r="A9" s="15">
        <f t="shared" si="6"/>
        <v>45476</v>
      </c>
      <c r="B9" s="21">
        <f t="shared" ref="B9:B40" si="15">IF(C9="",NA(),1-C9)</f>
        <v>1</v>
      </c>
      <c r="C9" s="21">
        <v>0</v>
      </c>
      <c r="D9" s="72" t="e">
        <f t="shared" si="8"/>
        <v>#N/A</v>
      </c>
      <c r="E9" s="72" t="e">
        <f t="shared" si="9"/>
        <v>#N/A</v>
      </c>
      <c r="F9" s="72" t="e">
        <f t="shared" si="10"/>
        <v>#N/A</v>
      </c>
      <c r="G9" s="72" t="e">
        <f t="shared" si="11"/>
        <v>#N/A</v>
      </c>
      <c r="H9" s="72" t="e">
        <f t="shared" si="12"/>
        <v>#N/A</v>
      </c>
      <c r="I9" s="21" t="e">
        <f t="shared" ref="I9:I40" si="16">IFERROR((SUMIF(date,A9,error)/SUMIF(date,A9,volume)),NA())</f>
        <v>#N/A</v>
      </c>
    </row>
    <row r="10" spans="1:9">
      <c r="A10" s="15">
        <f t="shared" si="6"/>
        <v>45477</v>
      </c>
      <c r="B10" s="21">
        <f t="shared" si="15"/>
        <v>1</v>
      </c>
      <c r="C10" s="21">
        <v>0</v>
      </c>
      <c r="D10" s="72" t="e">
        <f t="shared" si="8"/>
        <v>#N/A</v>
      </c>
      <c r="E10" s="72" t="e">
        <f t="shared" si="9"/>
        <v>#N/A</v>
      </c>
      <c r="F10" s="72" t="e">
        <f t="shared" si="10"/>
        <v>#N/A</v>
      </c>
      <c r="G10" s="72" t="e">
        <f t="shared" si="11"/>
        <v>#N/A</v>
      </c>
      <c r="H10" s="72" t="e">
        <f t="shared" si="12"/>
        <v>#N/A</v>
      </c>
      <c r="I10" s="21" t="e">
        <f t="shared" si="16"/>
        <v>#N/A</v>
      </c>
    </row>
    <row r="11" spans="1:16">
      <c r="A11" s="15">
        <f t="shared" si="6"/>
        <v>45478</v>
      </c>
      <c r="B11" s="21">
        <f t="shared" si="15"/>
        <v>1</v>
      </c>
      <c r="C11" s="21">
        <v>0</v>
      </c>
      <c r="D11" s="72" t="e">
        <f t="shared" si="8"/>
        <v>#N/A</v>
      </c>
      <c r="E11" s="72" t="e">
        <f t="shared" si="9"/>
        <v>#N/A</v>
      </c>
      <c r="F11" s="72" t="e">
        <f t="shared" si="10"/>
        <v>#N/A</v>
      </c>
      <c r="G11" s="72" t="e">
        <f t="shared" si="11"/>
        <v>#N/A</v>
      </c>
      <c r="H11" s="72" t="e">
        <f t="shared" si="12"/>
        <v>#N/A</v>
      </c>
      <c r="I11" s="21" t="e">
        <f t="shared" si="16"/>
        <v>#N/A</v>
      </c>
      <c r="K11" s="33"/>
      <c r="L11" s="33"/>
      <c r="M11" s="17"/>
      <c r="N11" s="17"/>
      <c r="O11" s="17"/>
      <c r="P11" s="33"/>
    </row>
    <row r="12" spans="1:9">
      <c r="A12" s="15">
        <f t="shared" si="6"/>
        <v>45479</v>
      </c>
      <c r="B12" s="21">
        <f t="shared" si="15"/>
        <v>1</v>
      </c>
      <c r="C12" s="21">
        <v>0</v>
      </c>
      <c r="D12" s="72" t="e">
        <f t="shared" si="8"/>
        <v>#N/A</v>
      </c>
      <c r="E12" s="72" t="e">
        <f t="shared" si="9"/>
        <v>#N/A</v>
      </c>
      <c r="F12" s="72" t="e">
        <f t="shared" si="10"/>
        <v>#N/A</v>
      </c>
      <c r="G12" s="72" t="e">
        <f t="shared" si="11"/>
        <v>#N/A</v>
      </c>
      <c r="H12" s="72" t="e">
        <f t="shared" si="12"/>
        <v>#N/A</v>
      </c>
      <c r="I12" s="21" t="e">
        <f t="shared" si="16"/>
        <v>#N/A</v>
      </c>
    </row>
    <row r="13" spans="1:9">
      <c r="A13" s="15">
        <f t="shared" si="6"/>
        <v>45480</v>
      </c>
      <c r="B13" s="21">
        <f t="shared" si="15"/>
        <v>1</v>
      </c>
      <c r="C13" s="21">
        <v>0</v>
      </c>
      <c r="D13" s="72" t="e">
        <f t="shared" si="8"/>
        <v>#N/A</v>
      </c>
      <c r="E13" s="72" t="e">
        <f t="shared" si="9"/>
        <v>#N/A</v>
      </c>
      <c r="F13" s="72" t="e">
        <f t="shared" si="10"/>
        <v>#N/A</v>
      </c>
      <c r="G13" s="72" t="e">
        <f t="shared" si="11"/>
        <v>#N/A</v>
      </c>
      <c r="H13" s="72" t="e">
        <f t="shared" si="12"/>
        <v>#N/A</v>
      </c>
      <c r="I13" s="21" t="e">
        <f t="shared" si="16"/>
        <v>#N/A</v>
      </c>
    </row>
    <row r="14" spans="1:9">
      <c r="A14" s="15">
        <f t="shared" si="6"/>
        <v>45481</v>
      </c>
      <c r="B14" s="21">
        <f t="shared" si="15"/>
        <v>1</v>
      </c>
      <c r="C14" s="21">
        <v>0</v>
      </c>
      <c r="D14" s="72" t="e">
        <f t="shared" si="8"/>
        <v>#N/A</v>
      </c>
      <c r="E14" s="72" t="e">
        <f t="shared" si="9"/>
        <v>#N/A</v>
      </c>
      <c r="F14" s="72" t="e">
        <f t="shared" si="10"/>
        <v>#N/A</v>
      </c>
      <c r="G14" s="72" t="e">
        <f t="shared" si="11"/>
        <v>#N/A</v>
      </c>
      <c r="H14" s="72" t="e">
        <f t="shared" si="12"/>
        <v>#N/A</v>
      </c>
      <c r="I14" s="21" t="e">
        <f t="shared" si="16"/>
        <v>#N/A</v>
      </c>
    </row>
    <row r="15" spans="1:16">
      <c r="A15" s="15">
        <f t="shared" ref="A15:A18" si="17">A14+1</f>
        <v>45482</v>
      </c>
      <c r="B15" s="21">
        <f t="shared" si="15"/>
        <v>1</v>
      </c>
      <c r="C15" s="21">
        <v>0</v>
      </c>
      <c r="D15" s="72" t="e">
        <f t="shared" si="8"/>
        <v>#N/A</v>
      </c>
      <c r="E15" s="72" t="e">
        <f t="shared" si="9"/>
        <v>#N/A</v>
      </c>
      <c r="F15" s="72" t="e">
        <f t="shared" si="10"/>
        <v>#N/A</v>
      </c>
      <c r="G15" s="72" t="e">
        <f t="shared" si="11"/>
        <v>#N/A</v>
      </c>
      <c r="H15" s="72" t="e">
        <f t="shared" si="12"/>
        <v>#N/A</v>
      </c>
      <c r="I15" s="21" t="e">
        <f t="shared" si="16"/>
        <v>#N/A</v>
      </c>
      <c r="K15" s="33"/>
      <c r="L15" s="33"/>
      <c r="M15" s="17"/>
      <c r="N15" s="17"/>
      <c r="O15" s="17"/>
      <c r="P15" s="33"/>
    </row>
    <row r="16" spans="1:9">
      <c r="A16" s="15">
        <f t="shared" si="17"/>
        <v>45483</v>
      </c>
      <c r="B16" s="21">
        <f t="shared" si="15"/>
        <v>1</v>
      </c>
      <c r="C16" s="21">
        <v>0</v>
      </c>
      <c r="D16" s="72" t="e">
        <f t="shared" si="8"/>
        <v>#N/A</v>
      </c>
      <c r="E16" s="72" t="e">
        <f t="shared" si="9"/>
        <v>#N/A</v>
      </c>
      <c r="F16" s="72" t="e">
        <f t="shared" si="10"/>
        <v>#N/A</v>
      </c>
      <c r="G16" s="72" t="e">
        <f t="shared" si="11"/>
        <v>#N/A</v>
      </c>
      <c r="H16" s="72" t="e">
        <f t="shared" si="12"/>
        <v>#N/A</v>
      </c>
      <c r="I16" s="21" t="e">
        <f t="shared" si="16"/>
        <v>#N/A</v>
      </c>
    </row>
    <row r="17" spans="1:9">
      <c r="A17" s="15">
        <f t="shared" si="17"/>
        <v>45484</v>
      </c>
      <c r="B17" s="21">
        <f t="shared" si="15"/>
        <v>1</v>
      </c>
      <c r="C17" s="21">
        <v>0</v>
      </c>
      <c r="D17" s="72" t="e">
        <f t="shared" si="8"/>
        <v>#N/A</v>
      </c>
      <c r="E17" s="72" t="e">
        <f>IFERROR((SUMPRODUCT(--(date=$A17),--(service="PISP"),--(used="Y"),response)/SUMPRODUCT(--(date=$A17),--(service="PISP"),--(used="Y"),size)),NA())</f>
        <v>#N/A</v>
      </c>
      <c r="F17" s="72" t="e">
        <f t="shared" si="10"/>
        <v>#N/A</v>
      </c>
      <c r="G17" s="72" t="e">
        <f t="shared" si="11"/>
        <v>#N/A</v>
      </c>
      <c r="H17" s="72" t="e">
        <f t="shared" si="12"/>
        <v>#N/A</v>
      </c>
      <c r="I17" s="21" t="e">
        <f t="shared" si="16"/>
        <v>#N/A</v>
      </c>
    </row>
    <row r="18" spans="1:9">
      <c r="A18" s="15">
        <f t="shared" si="17"/>
        <v>45485</v>
      </c>
      <c r="B18" s="21">
        <f t="shared" si="15"/>
        <v>1</v>
      </c>
      <c r="C18" s="21">
        <v>0</v>
      </c>
      <c r="D18" s="72" t="e">
        <f t="shared" si="8"/>
        <v>#N/A</v>
      </c>
      <c r="E18" s="72" t="e">
        <f t="shared" si="9"/>
        <v>#N/A</v>
      </c>
      <c r="F18" s="72" t="e">
        <f t="shared" si="10"/>
        <v>#N/A</v>
      </c>
      <c r="G18" s="72" t="e">
        <f t="shared" si="11"/>
        <v>#N/A</v>
      </c>
      <c r="H18" s="72" t="e">
        <f t="shared" si="12"/>
        <v>#N/A</v>
      </c>
      <c r="I18" s="21" t="e">
        <f t="shared" si="16"/>
        <v>#N/A</v>
      </c>
    </row>
    <row r="19" spans="1:9">
      <c r="A19" s="15">
        <f t="shared" ref="A19:A71" si="18">A18+1</f>
        <v>45486</v>
      </c>
      <c r="B19" s="21">
        <f t="shared" si="15"/>
        <v>1</v>
      </c>
      <c r="C19" s="21">
        <v>0</v>
      </c>
      <c r="D19" s="72" t="e">
        <f t="shared" si="8"/>
        <v>#N/A</v>
      </c>
      <c r="E19" s="72" t="e">
        <f t="shared" si="9"/>
        <v>#N/A</v>
      </c>
      <c r="F19" s="72" t="e">
        <f t="shared" si="10"/>
        <v>#N/A</v>
      </c>
      <c r="G19" s="72" t="e">
        <f t="shared" si="11"/>
        <v>#N/A</v>
      </c>
      <c r="H19" s="72" t="e">
        <f t="shared" si="12"/>
        <v>#N/A</v>
      </c>
      <c r="I19" s="21" t="e">
        <f t="shared" si="16"/>
        <v>#N/A</v>
      </c>
    </row>
    <row r="20" spans="1:9">
      <c r="A20" s="15">
        <f t="shared" si="18"/>
        <v>45487</v>
      </c>
      <c r="B20" s="21">
        <f t="shared" si="15"/>
        <v>1</v>
      </c>
      <c r="C20" s="21">
        <v>0</v>
      </c>
      <c r="D20" s="72" t="e">
        <f t="shared" si="8"/>
        <v>#N/A</v>
      </c>
      <c r="E20" s="72" t="e">
        <f t="shared" si="9"/>
        <v>#N/A</v>
      </c>
      <c r="F20" s="72" t="e">
        <f t="shared" si="10"/>
        <v>#N/A</v>
      </c>
      <c r="G20" s="72" t="e">
        <f t="shared" si="11"/>
        <v>#N/A</v>
      </c>
      <c r="H20" s="72" t="e">
        <f t="shared" si="12"/>
        <v>#N/A</v>
      </c>
      <c r="I20" s="21" t="e">
        <f t="shared" si="16"/>
        <v>#N/A</v>
      </c>
    </row>
    <row r="21" spans="1:9">
      <c r="A21" s="15">
        <f t="shared" si="18"/>
        <v>45488</v>
      </c>
      <c r="B21" s="21">
        <f t="shared" si="15"/>
        <v>1</v>
      </c>
      <c r="C21" s="21">
        <v>0</v>
      </c>
      <c r="D21" s="72" t="e">
        <f t="shared" si="8"/>
        <v>#N/A</v>
      </c>
      <c r="E21" s="72" t="e">
        <f t="shared" si="9"/>
        <v>#N/A</v>
      </c>
      <c r="F21" s="72" t="e">
        <f t="shared" si="10"/>
        <v>#N/A</v>
      </c>
      <c r="G21" s="72" t="e">
        <f t="shared" si="11"/>
        <v>#N/A</v>
      </c>
      <c r="H21" s="72" t="e">
        <f t="shared" si="12"/>
        <v>#N/A</v>
      </c>
      <c r="I21" s="21" t="e">
        <f t="shared" si="16"/>
        <v>#N/A</v>
      </c>
    </row>
    <row r="22" spans="1:9">
      <c r="A22" s="15">
        <f t="shared" si="18"/>
        <v>45489</v>
      </c>
      <c r="B22" s="21">
        <f t="shared" si="15"/>
        <v>1</v>
      </c>
      <c r="C22" s="21">
        <v>0</v>
      </c>
      <c r="D22" s="72" t="e">
        <f t="shared" si="8"/>
        <v>#N/A</v>
      </c>
      <c r="E22" s="72" t="e">
        <f t="shared" si="9"/>
        <v>#N/A</v>
      </c>
      <c r="F22" s="72" t="e">
        <f t="shared" si="10"/>
        <v>#N/A</v>
      </c>
      <c r="G22" s="72" t="e">
        <f t="shared" si="11"/>
        <v>#N/A</v>
      </c>
      <c r="H22" s="72" t="e">
        <f t="shared" si="12"/>
        <v>#N/A</v>
      </c>
      <c r="I22" s="21" t="e">
        <f t="shared" si="16"/>
        <v>#N/A</v>
      </c>
    </row>
    <row r="23" spans="1:9">
      <c r="A23" s="15">
        <f t="shared" si="18"/>
        <v>45490</v>
      </c>
      <c r="B23" s="21">
        <f t="shared" si="15"/>
        <v>1</v>
      </c>
      <c r="C23" s="21">
        <v>0</v>
      </c>
      <c r="D23" s="72" t="e">
        <f t="shared" si="8"/>
        <v>#N/A</v>
      </c>
      <c r="E23" s="72" t="e">
        <f t="shared" si="9"/>
        <v>#N/A</v>
      </c>
      <c r="F23" s="72" t="e">
        <f t="shared" si="10"/>
        <v>#N/A</v>
      </c>
      <c r="G23" s="72" t="e">
        <f t="shared" si="11"/>
        <v>#N/A</v>
      </c>
      <c r="H23" s="72" t="e">
        <f t="shared" si="12"/>
        <v>#N/A</v>
      </c>
      <c r="I23" s="21" t="e">
        <f t="shared" si="16"/>
        <v>#N/A</v>
      </c>
    </row>
    <row r="24" spans="1:9">
      <c r="A24" s="15">
        <f t="shared" si="18"/>
        <v>45491</v>
      </c>
      <c r="B24" s="21">
        <f t="shared" si="15"/>
        <v>1</v>
      </c>
      <c r="C24" s="21">
        <v>0</v>
      </c>
      <c r="D24" s="72" t="e">
        <f t="shared" si="8"/>
        <v>#N/A</v>
      </c>
      <c r="E24" s="72" t="e">
        <f t="shared" si="9"/>
        <v>#N/A</v>
      </c>
      <c r="F24" s="72" t="e">
        <f t="shared" si="10"/>
        <v>#N/A</v>
      </c>
      <c r="G24" s="72" t="e">
        <f t="shared" si="11"/>
        <v>#N/A</v>
      </c>
      <c r="H24" s="72" t="e">
        <f t="shared" si="12"/>
        <v>#N/A</v>
      </c>
      <c r="I24" s="21" t="e">
        <f t="shared" si="16"/>
        <v>#N/A</v>
      </c>
    </row>
    <row r="25" spans="1:9">
      <c r="A25" s="15">
        <f t="shared" si="18"/>
        <v>45492</v>
      </c>
      <c r="B25" s="21">
        <f t="shared" si="15"/>
        <v>1</v>
      </c>
      <c r="C25" s="21">
        <v>0</v>
      </c>
      <c r="D25" s="72" t="e">
        <f t="shared" si="8"/>
        <v>#N/A</v>
      </c>
      <c r="E25" s="72" t="e">
        <f t="shared" si="9"/>
        <v>#N/A</v>
      </c>
      <c r="F25" s="72" t="e">
        <f t="shared" si="10"/>
        <v>#N/A</v>
      </c>
      <c r="G25" s="72" t="e">
        <f t="shared" si="11"/>
        <v>#N/A</v>
      </c>
      <c r="H25" s="72" t="e">
        <f t="shared" si="12"/>
        <v>#N/A</v>
      </c>
      <c r="I25" s="21" t="e">
        <f t="shared" si="16"/>
        <v>#N/A</v>
      </c>
    </row>
    <row r="26" spans="1:9">
      <c r="A26" s="15">
        <f t="shared" si="18"/>
        <v>45493</v>
      </c>
      <c r="B26" s="21">
        <f t="shared" si="15"/>
        <v>1</v>
      </c>
      <c r="C26" s="21">
        <v>0</v>
      </c>
      <c r="D26" s="72" t="e">
        <f t="shared" si="8"/>
        <v>#N/A</v>
      </c>
      <c r="E26" s="72" t="e">
        <f t="shared" si="9"/>
        <v>#N/A</v>
      </c>
      <c r="F26" s="72" t="e">
        <f t="shared" si="10"/>
        <v>#N/A</v>
      </c>
      <c r="G26" s="72" t="e">
        <f t="shared" si="11"/>
        <v>#N/A</v>
      </c>
      <c r="H26" s="72" t="e">
        <f t="shared" si="12"/>
        <v>#N/A</v>
      </c>
      <c r="I26" s="21" t="e">
        <f t="shared" si="16"/>
        <v>#N/A</v>
      </c>
    </row>
    <row r="27" spans="1:9">
      <c r="A27" s="15">
        <f t="shared" si="18"/>
        <v>45494</v>
      </c>
      <c r="B27" s="21">
        <f t="shared" si="15"/>
        <v>1</v>
      </c>
      <c r="C27" s="21">
        <v>0</v>
      </c>
      <c r="D27" s="72" t="e">
        <f t="shared" si="8"/>
        <v>#N/A</v>
      </c>
      <c r="E27" s="72" t="e">
        <f t="shared" si="9"/>
        <v>#N/A</v>
      </c>
      <c r="F27" s="72" t="e">
        <f t="shared" si="10"/>
        <v>#N/A</v>
      </c>
      <c r="G27" s="72" t="e">
        <f t="shared" si="11"/>
        <v>#N/A</v>
      </c>
      <c r="H27" s="72" t="e">
        <f t="shared" si="12"/>
        <v>#N/A</v>
      </c>
      <c r="I27" s="21" t="e">
        <f t="shared" si="16"/>
        <v>#N/A</v>
      </c>
    </row>
    <row r="28" spans="1:9">
      <c r="A28" s="15">
        <f t="shared" si="18"/>
        <v>45495</v>
      </c>
      <c r="B28" s="21">
        <f t="shared" si="15"/>
        <v>1</v>
      </c>
      <c r="C28" s="21">
        <v>0</v>
      </c>
      <c r="D28" s="72" t="e">
        <f t="shared" si="8"/>
        <v>#N/A</v>
      </c>
      <c r="E28" s="72" t="e">
        <f t="shared" si="9"/>
        <v>#N/A</v>
      </c>
      <c r="F28" s="72" t="e">
        <f t="shared" si="10"/>
        <v>#N/A</v>
      </c>
      <c r="G28" s="72" t="e">
        <f t="shared" si="11"/>
        <v>#N/A</v>
      </c>
      <c r="H28" s="72" t="e">
        <f t="shared" si="12"/>
        <v>#N/A</v>
      </c>
      <c r="I28" s="21" t="e">
        <f t="shared" si="16"/>
        <v>#N/A</v>
      </c>
    </row>
    <row r="29" spans="1:9">
      <c r="A29" s="15">
        <f t="shared" si="18"/>
        <v>45496</v>
      </c>
      <c r="B29" s="21">
        <f t="shared" si="15"/>
        <v>1</v>
      </c>
      <c r="C29" s="21">
        <v>0</v>
      </c>
      <c r="D29" s="72" t="e">
        <f t="shared" si="8"/>
        <v>#N/A</v>
      </c>
      <c r="E29" s="72" t="e">
        <f t="shared" si="9"/>
        <v>#N/A</v>
      </c>
      <c r="F29" s="72" t="e">
        <f t="shared" si="10"/>
        <v>#N/A</v>
      </c>
      <c r="G29" s="72" t="e">
        <f t="shared" si="11"/>
        <v>#N/A</v>
      </c>
      <c r="H29" s="72" t="e">
        <f t="shared" si="12"/>
        <v>#N/A</v>
      </c>
      <c r="I29" s="21" t="e">
        <f t="shared" si="16"/>
        <v>#N/A</v>
      </c>
    </row>
    <row r="30" spans="1:9">
      <c r="A30" s="15">
        <f t="shared" si="18"/>
        <v>45497</v>
      </c>
      <c r="B30" s="21">
        <f t="shared" si="15"/>
        <v>1</v>
      </c>
      <c r="C30" s="21">
        <v>0</v>
      </c>
      <c r="D30" s="72" t="e">
        <f t="shared" si="8"/>
        <v>#N/A</v>
      </c>
      <c r="E30" s="72" t="e">
        <f t="shared" si="9"/>
        <v>#N/A</v>
      </c>
      <c r="F30" s="72" t="e">
        <f t="shared" si="10"/>
        <v>#N/A</v>
      </c>
      <c r="G30" s="72" t="e">
        <f t="shared" si="11"/>
        <v>#N/A</v>
      </c>
      <c r="H30" s="72" t="e">
        <f t="shared" si="12"/>
        <v>#N/A</v>
      </c>
      <c r="I30" s="21" t="e">
        <f t="shared" si="16"/>
        <v>#N/A</v>
      </c>
    </row>
    <row r="31" spans="1:9">
      <c r="A31" s="15">
        <f t="shared" si="18"/>
        <v>45498</v>
      </c>
      <c r="B31" s="21">
        <f t="shared" si="15"/>
        <v>1</v>
      </c>
      <c r="C31" s="21">
        <v>0</v>
      </c>
      <c r="D31" s="72" t="e">
        <f t="shared" si="8"/>
        <v>#N/A</v>
      </c>
      <c r="E31" s="72" t="e">
        <f t="shared" si="9"/>
        <v>#N/A</v>
      </c>
      <c r="F31" s="72" t="e">
        <f t="shared" si="10"/>
        <v>#N/A</v>
      </c>
      <c r="G31" s="72" t="e">
        <f t="shared" si="11"/>
        <v>#N/A</v>
      </c>
      <c r="H31" s="72" t="e">
        <f t="shared" si="12"/>
        <v>#N/A</v>
      </c>
      <c r="I31" s="21" t="e">
        <f t="shared" si="16"/>
        <v>#N/A</v>
      </c>
    </row>
    <row r="32" spans="1:9">
      <c r="A32" s="15">
        <f t="shared" si="18"/>
        <v>45499</v>
      </c>
      <c r="B32" s="21">
        <f t="shared" si="15"/>
        <v>1</v>
      </c>
      <c r="C32" s="21">
        <v>0</v>
      </c>
      <c r="D32" s="72" t="e">
        <f t="shared" si="8"/>
        <v>#N/A</v>
      </c>
      <c r="E32" s="72" t="e">
        <f t="shared" si="9"/>
        <v>#N/A</v>
      </c>
      <c r="F32" s="72" t="e">
        <f t="shared" si="10"/>
        <v>#N/A</v>
      </c>
      <c r="G32" s="72" t="e">
        <f t="shared" si="11"/>
        <v>#N/A</v>
      </c>
      <c r="H32" s="72" t="e">
        <f t="shared" si="12"/>
        <v>#N/A</v>
      </c>
      <c r="I32" s="21" t="e">
        <f t="shared" si="16"/>
        <v>#N/A</v>
      </c>
    </row>
    <row r="33" spans="1:9">
      <c r="A33" s="15">
        <f t="shared" si="18"/>
        <v>45500</v>
      </c>
      <c r="B33" s="21">
        <f t="shared" si="15"/>
        <v>1</v>
      </c>
      <c r="C33" s="21">
        <v>0</v>
      </c>
      <c r="D33" s="72" t="e">
        <f t="shared" si="8"/>
        <v>#N/A</v>
      </c>
      <c r="E33" s="72" t="e">
        <f t="shared" si="9"/>
        <v>#N/A</v>
      </c>
      <c r="F33" s="72" t="e">
        <f t="shared" si="10"/>
        <v>#N/A</v>
      </c>
      <c r="G33" s="72" t="e">
        <f t="shared" si="11"/>
        <v>#N/A</v>
      </c>
      <c r="H33" s="72" t="e">
        <f t="shared" si="12"/>
        <v>#N/A</v>
      </c>
      <c r="I33" s="21" t="e">
        <f t="shared" si="16"/>
        <v>#N/A</v>
      </c>
    </row>
    <row r="34" spans="1:9">
      <c r="A34" s="15">
        <f t="shared" si="18"/>
        <v>45501</v>
      </c>
      <c r="B34" s="21">
        <f t="shared" si="15"/>
        <v>1</v>
      </c>
      <c r="C34" s="21">
        <v>0</v>
      </c>
      <c r="D34" s="72" t="e">
        <f t="shared" si="8"/>
        <v>#N/A</v>
      </c>
      <c r="E34" s="72" t="e">
        <f t="shared" si="9"/>
        <v>#N/A</v>
      </c>
      <c r="F34" s="72" t="e">
        <f t="shared" si="10"/>
        <v>#N/A</v>
      </c>
      <c r="G34" s="72" t="e">
        <f t="shared" si="11"/>
        <v>#N/A</v>
      </c>
      <c r="H34" s="72" t="e">
        <f t="shared" si="12"/>
        <v>#N/A</v>
      </c>
      <c r="I34" s="21" t="e">
        <f t="shared" si="16"/>
        <v>#N/A</v>
      </c>
    </row>
    <row r="35" spans="1:9">
      <c r="A35" s="15">
        <f t="shared" si="18"/>
        <v>45502</v>
      </c>
      <c r="B35" s="21">
        <f t="shared" si="15"/>
        <v>1</v>
      </c>
      <c r="C35" s="21">
        <v>0</v>
      </c>
      <c r="D35" s="72" t="e">
        <f t="shared" si="8"/>
        <v>#N/A</v>
      </c>
      <c r="E35" s="72" t="e">
        <f t="shared" si="9"/>
        <v>#N/A</v>
      </c>
      <c r="F35" s="72" t="e">
        <f t="shared" si="10"/>
        <v>#N/A</v>
      </c>
      <c r="G35" s="72" t="e">
        <f t="shared" si="11"/>
        <v>#N/A</v>
      </c>
      <c r="H35" s="72" t="e">
        <f t="shared" si="12"/>
        <v>#N/A</v>
      </c>
      <c r="I35" s="21" t="e">
        <f t="shared" si="16"/>
        <v>#N/A</v>
      </c>
    </row>
    <row r="36" spans="1:9">
      <c r="A36" s="15">
        <f t="shared" si="18"/>
        <v>45503</v>
      </c>
      <c r="B36" s="21">
        <f t="shared" si="15"/>
        <v>1</v>
      </c>
      <c r="C36" s="21">
        <v>0</v>
      </c>
      <c r="D36" s="72" t="e">
        <f t="shared" si="8"/>
        <v>#N/A</v>
      </c>
      <c r="E36" s="72" t="e">
        <f t="shared" si="9"/>
        <v>#N/A</v>
      </c>
      <c r="F36" s="72" t="e">
        <f t="shared" si="10"/>
        <v>#N/A</v>
      </c>
      <c r="G36" s="72" t="e">
        <f t="shared" si="11"/>
        <v>#N/A</v>
      </c>
      <c r="H36" s="72" t="e">
        <f t="shared" si="12"/>
        <v>#N/A</v>
      </c>
      <c r="I36" s="21" t="e">
        <f t="shared" si="16"/>
        <v>#N/A</v>
      </c>
    </row>
    <row r="37" spans="1:9">
      <c r="A37" s="15">
        <f t="shared" si="18"/>
        <v>45504</v>
      </c>
      <c r="B37" s="21">
        <f t="shared" si="15"/>
        <v>1</v>
      </c>
      <c r="C37" s="21">
        <v>0</v>
      </c>
      <c r="D37" s="72" t="e">
        <f t="shared" si="8"/>
        <v>#N/A</v>
      </c>
      <c r="E37" s="72" t="e">
        <f t="shared" si="9"/>
        <v>#N/A</v>
      </c>
      <c r="F37" s="72" t="e">
        <f t="shared" si="10"/>
        <v>#N/A</v>
      </c>
      <c r="G37" s="72" t="e">
        <f t="shared" si="11"/>
        <v>#N/A</v>
      </c>
      <c r="H37" s="72" t="e">
        <f t="shared" si="12"/>
        <v>#N/A</v>
      </c>
      <c r="I37" s="21" t="e">
        <f t="shared" si="16"/>
        <v>#N/A</v>
      </c>
    </row>
    <row r="38" spans="1:9">
      <c r="A38" s="15">
        <f t="shared" si="18"/>
        <v>45505</v>
      </c>
      <c r="B38" s="21">
        <f t="shared" si="15"/>
        <v>1</v>
      </c>
      <c r="C38" s="21">
        <v>0</v>
      </c>
      <c r="D38" s="72" t="e">
        <f t="shared" si="8"/>
        <v>#N/A</v>
      </c>
      <c r="E38" s="72" t="e">
        <f t="shared" si="9"/>
        <v>#N/A</v>
      </c>
      <c r="F38" s="72" t="e">
        <f t="shared" si="10"/>
        <v>#N/A</v>
      </c>
      <c r="G38" s="72" t="e">
        <f t="shared" si="11"/>
        <v>#N/A</v>
      </c>
      <c r="H38" s="72" t="e">
        <f t="shared" si="12"/>
        <v>#N/A</v>
      </c>
      <c r="I38" s="21" t="e">
        <f t="shared" si="16"/>
        <v>#N/A</v>
      </c>
    </row>
    <row r="39" spans="1:9">
      <c r="A39" s="15">
        <f t="shared" si="18"/>
        <v>45506</v>
      </c>
      <c r="B39" s="21">
        <f t="shared" si="15"/>
        <v>1</v>
      </c>
      <c r="C39" s="21">
        <v>0</v>
      </c>
      <c r="D39" s="72" t="e">
        <f t="shared" si="8"/>
        <v>#N/A</v>
      </c>
      <c r="E39" s="72" t="e">
        <f t="shared" si="9"/>
        <v>#N/A</v>
      </c>
      <c r="F39" s="72" t="e">
        <f t="shared" si="10"/>
        <v>#N/A</v>
      </c>
      <c r="G39" s="72" t="e">
        <f t="shared" si="11"/>
        <v>#N/A</v>
      </c>
      <c r="H39" s="72" t="e">
        <f t="shared" si="12"/>
        <v>#N/A</v>
      </c>
      <c r="I39" s="21" t="e">
        <f t="shared" si="16"/>
        <v>#N/A</v>
      </c>
    </row>
    <row r="40" spans="1:9">
      <c r="A40" s="15">
        <f t="shared" si="18"/>
        <v>45507</v>
      </c>
      <c r="B40" s="21">
        <f t="shared" si="15"/>
        <v>1</v>
      </c>
      <c r="C40" s="21">
        <v>0</v>
      </c>
      <c r="D40" s="72" t="e">
        <f t="shared" ref="D40:D70" si="19">IFERROR((SUMPRODUCT(--(date=$A40),--(service="PISP"),--(used="Y"),response)/SUMPRODUCT(--(date=$A40),--(service="PISP"),--(used="Y"),volume)),NA())</f>
        <v>#N/A</v>
      </c>
      <c r="E40" s="72" t="e">
        <f t="shared" ref="E40:E70" si="20">IFERROR((SUMPRODUCT(--(date=$A40),--(service="PISP"),--(used="Y"),response)/SUMPRODUCT(--(date=$A40),--(service="PISP"),--(used="Y"),size)),NA())</f>
        <v>#N/A</v>
      </c>
      <c r="F40" s="72" t="e">
        <f t="shared" ref="F40:F70" si="21">IFERROR((SUMPRODUCT(--(date=$A40),--(service="AISP"),--(used="Y"),response)/SUMPRODUCT(--(date=$A40),--(service="AISP"),--(used="Y"),volume)),NA())</f>
        <v>#N/A</v>
      </c>
      <c r="G40" s="72" t="e">
        <f t="shared" ref="G40:G70" si="22">IFERROR((SUMPRODUCT(--(date=$A40),--(service="AISP"),--(used="Y"),response)/SUMPRODUCT(--(date=$A40),--(service="AISP"),--(used="Y"),size)),NA())</f>
        <v>#N/A</v>
      </c>
      <c r="H40" s="72" t="e">
        <f t="shared" ref="H40:H70" si="23">IFERROR((SUMPRODUCT(--(date=$A40),--(service="CoF"),--(used="Y"),response)/SUMPRODUCT(--(date=$A40),--(service="CoF"),--(used="Y"),volume)),NA())</f>
        <v>#N/A</v>
      </c>
      <c r="I40" s="21" t="e">
        <f t="shared" si="16"/>
        <v>#N/A</v>
      </c>
    </row>
    <row r="41" spans="1:9">
      <c r="A41" s="15">
        <f t="shared" si="18"/>
        <v>45508</v>
      </c>
      <c r="B41" s="21">
        <f t="shared" ref="B41:B72" si="24">IF(C41="",NA(),1-C41)</f>
        <v>1</v>
      </c>
      <c r="C41" s="21">
        <v>0</v>
      </c>
      <c r="D41" s="72" t="e">
        <f t="shared" si="19"/>
        <v>#N/A</v>
      </c>
      <c r="E41" s="72" t="e">
        <f t="shared" si="20"/>
        <v>#N/A</v>
      </c>
      <c r="F41" s="72" t="e">
        <f t="shared" si="21"/>
        <v>#N/A</v>
      </c>
      <c r="G41" s="72" t="e">
        <f t="shared" si="22"/>
        <v>#N/A</v>
      </c>
      <c r="H41" s="72" t="e">
        <f t="shared" si="23"/>
        <v>#N/A</v>
      </c>
      <c r="I41" s="21" t="e">
        <f t="shared" ref="I41:I71" si="25">IFERROR((SUMIF(date,A41,error)/SUMIF(date,A41,volume)),NA())</f>
        <v>#N/A</v>
      </c>
    </row>
    <row r="42" spans="1:9">
      <c r="A42" s="15">
        <f t="shared" si="18"/>
        <v>45509</v>
      </c>
      <c r="B42" s="21">
        <f t="shared" si="24"/>
        <v>1</v>
      </c>
      <c r="C42" s="21">
        <v>0</v>
      </c>
      <c r="D42" s="72" t="e">
        <f t="shared" si="19"/>
        <v>#N/A</v>
      </c>
      <c r="E42" s="72" t="e">
        <f t="shared" si="20"/>
        <v>#N/A</v>
      </c>
      <c r="F42" s="72" t="e">
        <f t="shared" si="21"/>
        <v>#N/A</v>
      </c>
      <c r="G42" s="72" t="e">
        <f t="shared" si="22"/>
        <v>#N/A</v>
      </c>
      <c r="H42" s="72" t="e">
        <f t="shared" si="23"/>
        <v>#N/A</v>
      </c>
      <c r="I42" s="21" t="e">
        <f t="shared" si="25"/>
        <v>#N/A</v>
      </c>
    </row>
    <row r="43" spans="1:9">
      <c r="A43" s="15">
        <f t="shared" si="18"/>
        <v>45510</v>
      </c>
      <c r="B43" s="21">
        <f t="shared" si="24"/>
        <v>1</v>
      </c>
      <c r="C43" s="21">
        <v>0</v>
      </c>
      <c r="D43" s="72" t="e">
        <f t="shared" si="19"/>
        <v>#N/A</v>
      </c>
      <c r="E43" s="72" t="e">
        <f t="shared" si="20"/>
        <v>#N/A</v>
      </c>
      <c r="F43" s="72" t="e">
        <f t="shared" si="21"/>
        <v>#N/A</v>
      </c>
      <c r="G43" s="72" t="e">
        <f t="shared" si="22"/>
        <v>#N/A</v>
      </c>
      <c r="H43" s="72" t="e">
        <f t="shared" si="23"/>
        <v>#N/A</v>
      </c>
      <c r="I43" s="21" t="e">
        <f t="shared" si="25"/>
        <v>#N/A</v>
      </c>
    </row>
    <row r="44" spans="1:9">
      <c r="A44" s="15">
        <f t="shared" si="18"/>
        <v>45511</v>
      </c>
      <c r="B44" s="21">
        <f t="shared" si="24"/>
        <v>1</v>
      </c>
      <c r="C44" s="21">
        <v>0</v>
      </c>
      <c r="D44" s="72" t="e">
        <f t="shared" si="19"/>
        <v>#N/A</v>
      </c>
      <c r="E44" s="72" t="e">
        <f t="shared" si="20"/>
        <v>#N/A</v>
      </c>
      <c r="F44" s="72" t="e">
        <f t="shared" si="21"/>
        <v>#N/A</v>
      </c>
      <c r="G44" s="72" t="e">
        <f t="shared" si="22"/>
        <v>#N/A</v>
      </c>
      <c r="H44" s="72" t="e">
        <f t="shared" si="23"/>
        <v>#N/A</v>
      </c>
      <c r="I44" s="21" t="e">
        <f t="shared" si="25"/>
        <v>#N/A</v>
      </c>
    </row>
    <row r="45" spans="1:9">
      <c r="A45" s="15">
        <f t="shared" si="18"/>
        <v>45512</v>
      </c>
      <c r="B45" s="21">
        <f t="shared" si="24"/>
        <v>1</v>
      </c>
      <c r="C45" s="21">
        <v>0</v>
      </c>
      <c r="D45" s="72" t="e">
        <f t="shared" si="19"/>
        <v>#N/A</v>
      </c>
      <c r="E45" s="72" t="e">
        <f t="shared" si="20"/>
        <v>#N/A</v>
      </c>
      <c r="F45" s="72" t="e">
        <f t="shared" si="21"/>
        <v>#N/A</v>
      </c>
      <c r="G45" s="72" t="e">
        <f t="shared" si="22"/>
        <v>#N/A</v>
      </c>
      <c r="H45" s="72" t="e">
        <f t="shared" si="23"/>
        <v>#N/A</v>
      </c>
      <c r="I45" s="21" t="e">
        <f t="shared" si="25"/>
        <v>#N/A</v>
      </c>
    </row>
    <row r="46" spans="1:9">
      <c r="A46" s="15">
        <f t="shared" si="18"/>
        <v>45513</v>
      </c>
      <c r="B46" s="21">
        <f t="shared" si="24"/>
        <v>1</v>
      </c>
      <c r="C46" s="21">
        <v>0</v>
      </c>
      <c r="D46" s="72" t="e">
        <f t="shared" si="19"/>
        <v>#N/A</v>
      </c>
      <c r="E46" s="72" t="e">
        <f t="shared" si="20"/>
        <v>#N/A</v>
      </c>
      <c r="F46" s="72" t="e">
        <f t="shared" si="21"/>
        <v>#N/A</v>
      </c>
      <c r="G46" s="72" t="e">
        <f t="shared" si="22"/>
        <v>#N/A</v>
      </c>
      <c r="H46" s="72" t="e">
        <f t="shared" si="23"/>
        <v>#N/A</v>
      </c>
      <c r="I46" s="21" t="e">
        <f t="shared" si="25"/>
        <v>#N/A</v>
      </c>
    </row>
    <row r="47" spans="1:9">
      <c r="A47" s="15">
        <f t="shared" si="18"/>
        <v>45514</v>
      </c>
      <c r="B47" s="21">
        <f t="shared" si="24"/>
        <v>1</v>
      </c>
      <c r="C47" s="21">
        <v>0</v>
      </c>
      <c r="D47" s="72" t="e">
        <f t="shared" si="19"/>
        <v>#N/A</v>
      </c>
      <c r="E47" s="72" t="e">
        <f t="shared" si="20"/>
        <v>#N/A</v>
      </c>
      <c r="F47" s="72" t="e">
        <f t="shared" si="21"/>
        <v>#N/A</v>
      </c>
      <c r="G47" s="72" t="e">
        <f t="shared" si="22"/>
        <v>#N/A</v>
      </c>
      <c r="H47" s="72" t="e">
        <f t="shared" si="23"/>
        <v>#N/A</v>
      </c>
      <c r="I47" s="21" t="e">
        <f t="shared" si="25"/>
        <v>#N/A</v>
      </c>
    </row>
    <row r="48" spans="1:9">
      <c r="A48" s="15">
        <f t="shared" si="18"/>
        <v>45515</v>
      </c>
      <c r="B48" s="21">
        <f t="shared" si="24"/>
        <v>1</v>
      </c>
      <c r="C48" s="21">
        <v>0</v>
      </c>
      <c r="D48" s="72" t="e">
        <f t="shared" si="19"/>
        <v>#N/A</v>
      </c>
      <c r="E48" s="72" t="e">
        <f t="shared" si="20"/>
        <v>#N/A</v>
      </c>
      <c r="F48" s="72" t="e">
        <f t="shared" si="21"/>
        <v>#N/A</v>
      </c>
      <c r="G48" s="72" t="e">
        <f t="shared" si="22"/>
        <v>#N/A</v>
      </c>
      <c r="H48" s="72" t="e">
        <f t="shared" si="23"/>
        <v>#N/A</v>
      </c>
      <c r="I48" s="21" t="e">
        <f t="shared" si="25"/>
        <v>#N/A</v>
      </c>
    </row>
    <row r="49" spans="1:9">
      <c r="A49" s="15">
        <f t="shared" si="18"/>
        <v>45516</v>
      </c>
      <c r="B49" s="21">
        <f t="shared" si="24"/>
        <v>1</v>
      </c>
      <c r="C49" s="21">
        <v>0</v>
      </c>
      <c r="D49" s="72" t="e">
        <f t="shared" si="19"/>
        <v>#N/A</v>
      </c>
      <c r="E49" s="72" t="e">
        <f t="shared" si="20"/>
        <v>#N/A</v>
      </c>
      <c r="F49" s="72" t="e">
        <f t="shared" si="21"/>
        <v>#N/A</v>
      </c>
      <c r="G49" s="72" t="e">
        <f t="shared" si="22"/>
        <v>#N/A</v>
      </c>
      <c r="H49" s="72" t="e">
        <f t="shared" si="23"/>
        <v>#N/A</v>
      </c>
      <c r="I49" s="21" t="e">
        <f t="shared" si="25"/>
        <v>#N/A</v>
      </c>
    </row>
    <row r="50" spans="1:9">
      <c r="A50" s="15">
        <f t="shared" si="18"/>
        <v>45517</v>
      </c>
      <c r="B50" s="21">
        <f t="shared" si="24"/>
        <v>1</v>
      </c>
      <c r="C50" s="21">
        <v>0</v>
      </c>
      <c r="D50" s="72" t="e">
        <f t="shared" si="19"/>
        <v>#N/A</v>
      </c>
      <c r="E50" s="72" t="e">
        <f t="shared" si="20"/>
        <v>#N/A</v>
      </c>
      <c r="F50" s="72" t="e">
        <f t="shared" si="21"/>
        <v>#N/A</v>
      </c>
      <c r="G50" s="72" t="e">
        <f t="shared" si="22"/>
        <v>#N/A</v>
      </c>
      <c r="H50" s="72" t="e">
        <f t="shared" si="23"/>
        <v>#N/A</v>
      </c>
      <c r="I50" s="21" t="e">
        <f t="shared" si="25"/>
        <v>#N/A</v>
      </c>
    </row>
    <row r="51" spans="1:9">
      <c r="A51" s="15">
        <f t="shared" si="18"/>
        <v>45518</v>
      </c>
      <c r="B51" s="21">
        <f t="shared" si="24"/>
        <v>1</v>
      </c>
      <c r="C51" s="21">
        <v>0</v>
      </c>
      <c r="D51" s="72" t="e">
        <f t="shared" si="19"/>
        <v>#N/A</v>
      </c>
      <c r="E51" s="72" t="e">
        <f t="shared" si="20"/>
        <v>#N/A</v>
      </c>
      <c r="F51" s="72" t="e">
        <f t="shared" si="21"/>
        <v>#N/A</v>
      </c>
      <c r="G51" s="72" t="e">
        <f t="shared" si="22"/>
        <v>#N/A</v>
      </c>
      <c r="H51" s="72" t="e">
        <f t="shared" si="23"/>
        <v>#N/A</v>
      </c>
      <c r="I51" s="21" t="e">
        <f t="shared" si="25"/>
        <v>#N/A</v>
      </c>
    </row>
    <row r="52" spans="1:9">
      <c r="A52" s="15">
        <f t="shared" si="18"/>
        <v>45519</v>
      </c>
      <c r="B52" s="21">
        <f t="shared" si="24"/>
        <v>1</v>
      </c>
      <c r="C52" s="21">
        <v>0</v>
      </c>
      <c r="D52" s="72" t="e">
        <f t="shared" si="19"/>
        <v>#N/A</v>
      </c>
      <c r="E52" s="72" t="e">
        <f t="shared" si="20"/>
        <v>#N/A</v>
      </c>
      <c r="F52" s="72" t="e">
        <f t="shared" si="21"/>
        <v>#N/A</v>
      </c>
      <c r="G52" s="72" t="e">
        <f t="shared" si="22"/>
        <v>#N/A</v>
      </c>
      <c r="H52" s="72" t="e">
        <f t="shared" si="23"/>
        <v>#N/A</v>
      </c>
      <c r="I52" s="21" t="e">
        <f t="shared" si="25"/>
        <v>#N/A</v>
      </c>
    </row>
    <row r="53" spans="1:9">
      <c r="A53" s="15">
        <f t="shared" si="18"/>
        <v>45520</v>
      </c>
      <c r="B53" s="21">
        <f t="shared" si="24"/>
        <v>1</v>
      </c>
      <c r="C53" s="21">
        <v>0</v>
      </c>
      <c r="D53" s="72" t="e">
        <f t="shared" si="19"/>
        <v>#N/A</v>
      </c>
      <c r="E53" s="72" t="e">
        <f t="shared" si="20"/>
        <v>#N/A</v>
      </c>
      <c r="F53" s="72" t="e">
        <f t="shared" si="21"/>
        <v>#N/A</v>
      </c>
      <c r="G53" s="72" t="e">
        <f t="shared" si="22"/>
        <v>#N/A</v>
      </c>
      <c r="H53" s="72" t="e">
        <f t="shared" si="23"/>
        <v>#N/A</v>
      </c>
      <c r="I53" s="21" t="e">
        <f t="shared" si="25"/>
        <v>#N/A</v>
      </c>
    </row>
    <row r="54" spans="1:9">
      <c r="A54" s="15">
        <f t="shared" si="18"/>
        <v>45521</v>
      </c>
      <c r="B54" s="21">
        <f t="shared" si="24"/>
        <v>1</v>
      </c>
      <c r="C54" s="21">
        <v>0</v>
      </c>
      <c r="D54" s="72" t="e">
        <f t="shared" si="19"/>
        <v>#N/A</v>
      </c>
      <c r="E54" s="72" t="e">
        <f t="shared" si="20"/>
        <v>#N/A</v>
      </c>
      <c r="F54" s="72" t="e">
        <f t="shared" si="21"/>
        <v>#N/A</v>
      </c>
      <c r="G54" s="72" t="e">
        <f t="shared" si="22"/>
        <v>#N/A</v>
      </c>
      <c r="H54" s="72" t="e">
        <f t="shared" si="23"/>
        <v>#N/A</v>
      </c>
      <c r="I54" s="21" t="e">
        <f t="shared" si="25"/>
        <v>#N/A</v>
      </c>
    </row>
    <row r="55" spans="1:9">
      <c r="A55" s="15">
        <f t="shared" si="18"/>
        <v>45522</v>
      </c>
      <c r="B55" s="21">
        <f t="shared" si="24"/>
        <v>1</v>
      </c>
      <c r="C55" s="21">
        <v>0</v>
      </c>
      <c r="D55" s="72" t="e">
        <f t="shared" si="19"/>
        <v>#N/A</v>
      </c>
      <c r="E55" s="72" t="e">
        <f t="shared" si="20"/>
        <v>#N/A</v>
      </c>
      <c r="F55" s="72" t="e">
        <f t="shared" si="21"/>
        <v>#N/A</v>
      </c>
      <c r="G55" s="72" t="e">
        <f t="shared" si="22"/>
        <v>#N/A</v>
      </c>
      <c r="H55" s="72" t="e">
        <f t="shared" si="23"/>
        <v>#N/A</v>
      </c>
      <c r="I55" s="21" t="e">
        <f t="shared" si="25"/>
        <v>#N/A</v>
      </c>
    </row>
    <row r="56" spans="1:9">
      <c r="A56" s="15">
        <f t="shared" si="18"/>
        <v>45523</v>
      </c>
      <c r="B56" s="21">
        <f t="shared" si="24"/>
        <v>1</v>
      </c>
      <c r="C56" s="21">
        <v>0</v>
      </c>
      <c r="D56" s="72" t="e">
        <f t="shared" si="19"/>
        <v>#N/A</v>
      </c>
      <c r="E56" s="72" t="e">
        <f t="shared" si="20"/>
        <v>#N/A</v>
      </c>
      <c r="F56" s="72" t="e">
        <f t="shared" si="21"/>
        <v>#N/A</v>
      </c>
      <c r="G56" s="72" t="e">
        <f t="shared" si="22"/>
        <v>#N/A</v>
      </c>
      <c r="H56" s="72" t="e">
        <f t="shared" si="23"/>
        <v>#N/A</v>
      </c>
      <c r="I56" s="21" t="e">
        <f t="shared" si="25"/>
        <v>#N/A</v>
      </c>
    </row>
    <row r="57" spans="1:9">
      <c r="A57" s="15">
        <f t="shared" si="18"/>
        <v>45524</v>
      </c>
      <c r="B57" s="21">
        <f t="shared" si="24"/>
        <v>1</v>
      </c>
      <c r="C57" s="21">
        <v>0</v>
      </c>
      <c r="D57" s="72" t="e">
        <f t="shared" si="19"/>
        <v>#N/A</v>
      </c>
      <c r="E57" s="72" t="e">
        <f t="shared" si="20"/>
        <v>#N/A</v>
      </c>
      <c r="F57" s="72" t="e">
        <f t="shared" si="21"/>
        <v>#N/A</v>
      </c>
      <c r="G57" s="72" t="e">
        <f t="shared" si="22"/>
        <v>#N/A</v>
      </c>
      <c r="H57" s="72" t="e">
        <f t="shared" si="23"/>
        <v>#N/A</v>
      </c>
      <c r="I57" s="21" t="e">
        <f t="shared" si="25"/>
        <v>#N/A</v>
      </c>
    </row>
    <row r="58" spans="1:9">
      <c r="A58" s="15">
        <f t="shared" si="18"/>
        <v>45525</v>
      </c>
      <c r="B58" s="21">
        <f t="shared" si="24"/>
        <v>1</v>
      </c>
      <c r="C58" s="21">
        <v>0</v>
      </c>
      <c r="D58" s="72" t="e">
        <f t="shared" si="19"/>
        <v>#N/A</v>
      </c>
      <c r="E58" s="72" t="e">
        <f t="shared" si="20"/>
        <v>#N/A</v>
      </c>
      <c r="F58" s="72" t="e">
        <f t="shared" si="21"/>
        <v>#N/A</v>
      </c>
      <c r="G58" s="72" t="e">
        <f t="shared" si="22"/>
        <v>#N/A</v>
      </c>
      <c r="H58" s="72" t="e">
        <f t="shared" si="23"/>
        <v>#N/A</v>
      </c>
      <c r="I58" s="21" t="e">
        <f t="shared" si="25"/>
        <v>#N/A</v>
      </c>
    </row>
    <row r="59" spans="1:9">
      <c r="A59" s="15">
        <f t="shared" si="18"/>
        <v>45526</v>
      </c>
      <c r="B59" s="21">
        <f t="shared" si="24"/>
        <v>1</v>
      </c>
      <c r="C59" s="21">
        <v>0</v>
      </c>
      <c r="D59" s="72" t="e">
        <f t="shared" si="19"/>
        <v>#N/A</v>
      </c>
      <c r="E59" s="72" t="e">
        <f t="shared" si="20"/>
        <v>#N/A</v>
      </c>
      <c r="F59" s="72" t="e">
        <f t="shared" si="21"/>
        <v>#N/A</v>
      </c>
      <c r="G59" s="72" t="e">
        <f t="shared" si="22"/>
        <v>#N/A</v>
      </c>
      <c r="H59" s="72" t="e">
        <f t="shared" si="23"/>
        <v>#N/A</v>
      </c>
      <c r="I59" s="21" t="e">
        <f t="shared" si="25"/>
        <v>#N/A</v>
      </c>
    </row>
    <row r="60" spans="1:9">
      <c r="A60" s="15">
        <f t="shared" si="18"/>
        <v>45527</v>
      </c>
      <c r="B60" s="21">
        <f t="shared" si="24"/>
        <v>1</v>
      </c>
      <c r="C60" s="21">
        <v>0</v>
      </c>
      <c r="D60" s="72" t="e">
        <f t="shared" si="19"/>
        <v>#N/A</v>
      </c>
      <c r="E60" s="72" t="e">
        <f t="shared" si="20"/>
        <v>#N/A</v>
      </c>
      <c r="F60" s="72" t="e">
        <f t="shared" si="21"/>
        <v>#N/A</v>
      </c>
      <c r="G60" s="72" t="e">
        <f t="shared" si="22"/>
        <v>#N/A</v>
      </c>
      <c r="H60" s="72" t="e">
        <f t="shared" si="23"/>
        <v>#N/A</v>
      </c>
      <c r="I60" s="21" t="e">
        <f t="shared" si="25"/>
        <v>#N/A</v>
      </c>
    </row>
    <row r="61" spans="1:9">
      <c r="A61" s="15">
        <f t="shared" si="18"/>
        <v>45528</v>
      </c>
      <c r="B61" s="21">
        <f t="shared" si="24"/>
        <v>1</v>
      </c>
      <c r="C61" s="21">
        <v>0</v>
      </c>
      <c r="D61" s="72" t="e">
        <f t="shared" si="19"/>
        <v>#N/A</v>
      </c>
      <c r="E61" s="72" t="e">
        <f t="shared" si="20"/>
        <v>#N/A</v>
      </c>
      <c r="F61" s="72" t="e">
        <f t="shared" si="21"/>
        <v>#N/A</v>
      </c>
      <c r="G61" s="72" t="e">
        <f t="shared" si="22"/>
        <v>#N/A</v>
      </c>
      <c r="H61" s="72" t="e">
        <f t="shared" si="23"/>
        <v>#N/A</v>
      </c>
      <c r="I61" s="21" t="e">
        <f t="shared" si="25"/>
        <v>#N/A</v>
      </c>
    </row>
    <row r="62" spans="1:9">
      <c r="A62" s="15">
        <f t="shared" si="18"/>
        <v>45529</v>
      </c>
      <c r="B62" s="21">
        <f t="shared" si="24"/>
        <v>1</v>
      </c>
      <c r="C62" s="21">
        <v>0</v>
      </c>
      <c r="D62" s="72" t="e">
        <f t="shared" si="19"/>
        <v>#N/A</v>
      </c>
      <c r="E62" s="72" t="e">
        <f t="shared" si="20"/>
        <v>#N/A</v>
      </c>
      <c r="F62" s="72" t="e">
        <f t="shared" si="21"/>
        <v>#N/A</v>
      </c>
      <c r="G62" s="72" t="e">
        <f t="shared" si="22"/>
        <v>#N/A</v>
      </c>
      <c r="H62" s="72" t="e">
        <f t="shared" si="23"/>
        <v>#N/A</v>
      </c>
      <c r="I62" s="21" t="e">
        <f t="shared" si="25"/>
        <v>#N/A</v>
      </c>
    </row>
    <row r="63" spans="1:9">
      <c r="A63" s="15">
        <f t="shared" si="18"/>
        <v>45530</v>
      </c>
      <c r="B63" s="21">
        <f t="shared" si="24"/>
        <v>1</v>
      </c>
      <c r="C63" s="21">
        <v>0</v>
      </c>
      <c r="D63" s="72" t="e">
        <f t="shared" si="19"/>
        <v>#N/A</v>
      </c>
      <c r="E63" s="72" t="e">
        <f t="shared" si="20"/>
        <v>#N/A</v>
      </c>
      <c r="F63" s="72" t="e">
        <f t="shared" si="21"/>
        <v>#N/A</v>
      </c>
      <c r="G63" s="72" t="e">
        <f t="shared" si="22"/>
        <v>#N/A</v>
      </c>
      <c r="H63" s="72" t="e">
        <f t="shared" si="23"/>
        <v>#N/A</v>
      </c>
      <c r="I63" s="21" t="e">
        <f t="shared" si="25"/>
        <v>#N/A</v>
      </c>
    </row>
    <row r="64" spans="1:9">
      <c r="A64" s="15">
        <f t="shared" si="18"/>
        <v>45531</v>
      </c>
      <c r="B64" s="21">
        <f t="shared" si="24"/>
        <v>1</v>
      </c>
      <c r="C64" s="21">
        <v>0</v>
      </c>
      <c r="D64" s="72" t="e">
        <f t="shared" si="19"/>
        <v>#N/A</v>
      </c>
      <c r="E64" s="72" t="e">
        <f t="shared" si="20"/>
        <v>#N/A</v>
      </c>
      <c r="F64" s="72" t="e">
        <f t="shared" si="21"/>
        <v>#N/A</v>
      </c>
      <c r="G64" s="72" t="e">
        <f t="shared" si="22"/>
        <v>#N/A</v>
      </c>
      <c r="H64" s="72" t="e">
        <f t="shared" si="23"/>
        <v>#N/A</v>
      </c>
      <c r="I64" s="21" t="e">
        <f t="shared" si="25"/>
        <v>#N/A</v>
      </c>
    </row>
    <row r="65" spans="1:9">
      <c r="A65" s="15">
        <f t="shared" si="18"/>
        <v>45532</v>
      </c>
      <c r="B65" s="21">
        <f t="shared" si="24"/>
        <v>1</v>
      </c>
      <c r="C65" s="21">
        <v>0</v>
      </c>
      <c r="D65" s="72" t="e">
        <f t="shared" si="19"/>
        <v>#N/A</v>
      </c>
      <c r="E65" s="72" t="e">
        <f t="shared" si="20"/>
        <v>#N/A</v>
      </c>
      <c r="F65" s="72" t="e">
        <f t="shared" si="21"/>
        <v>#N/A</v>
      </c>
      <c r="G65" s="72" t="e">
        <f t="shared" si="22"/>
        <v>#N/A</v>
      </c>
      <c r="H65" s="72" t="e">
        <f t="shared" si="23"/>
        <v>#N/A</v>
      </c>
      <c r="I65" s="21" t="e">
        <f t="shared" si="25"/>
        <v>#N/A</v>
      </c>
    </row>
    <row r="66" spans="1:9">
      <c r="A66" s="15">
        <f t="shared" si="18"/>
        <v>45533</v>
      </c>
      <c r="B66" s="21">
        <f t="shared" si="24"/>
        <v>1</v>
      </c>
      <c r="C66" s="21">
        <v>0</v>
      </c>
      <c r="D66" s="72" t="e">
        <f t="shared" si="19"/>
        <v>#N/A</v>
      </c>
      <c r="E66" s="72" t="e">
        <f t="shared" si="20"/>
        <v>#N/A</v>
      </c>
      <c r="F66" s="72" t="e">
        <f t="shared" si="21"/>
        <v>#N/A</v>
      </c>
      <c r="G66" s="72" t="e">
        <f t="shared" si="22"/>
        <v>#N/A</v>
      </c>
      <c r="H66" s="72" t="e">
        <f t="shared" si="23"/>
        <v>#N/A</v>
      </c>
      <c r="I66" s="21" t="e">
        <f t="shared" si="25"/>
        <v>#N/A</v>
      </c>
    </row>
    <row r="67" spans="1:9">
      <c r="A67" s="15">
        <f t="shared" si="18"/>
        <v>45534</v>
      </c>
      <c r="B67" s="21">
        <f t="shared" si="24"/>
        <v>1</v>
      </c>
      <c r="C67" s="21">
        <v>0</v>
      </c>
      <c r="D67" s="72" t="e">
        <f t="shared" si="19"/>
        <v>#N/A</v>
      </c>
      <c r="E67" s="72" t="e">
        <f t="shared" si="20"/>
        <v>#N/A</v>
      </c>
      <c r="F67" s="72" t="e">
        <f t="shared" si="21"/>
        <v>#N/A</v>
      </c>
      <c r="G67" s="72" t="e">
        <f t="shared" si="22"/>
        <v>#N/A</v>
      </c>
      <c r="H67" s="72" t="e">
        <f t="shared" si="23"/>
        <v>#N/A</v>
      </c>
      <c r="I67" s="21" t="e">
        <f t="shared" si="25"/>
        <v>#N/A</v>
      </c>
    </row>
    <row r="68" spans="1:9">
      <c r="A68" s="15">
        <f t="shared" si="18"/>
        <v>45535</v>
      </c>
      <c r="B68" s="21">
        <f t="shared" si="24"/>
        <v>1</v>
      </c>
      <c r="C68" s="21">
        <v>0</v>
      </c>
      <c r="D68" s="72" t="e">
        <f t="shared" si="19"/>
        <v>#N/A</v>
      </c>
      <c r="E68" s="72" t="e">
        <f t="shared" si="20"/>
        <v>#N/A</v>
      </c>
      <c r="F68" s="72" t="e">
        <f t="shared" si="21"/>
        <v>#N/A</v>
      </c>
      <c r="G68" s="72" t="e">
        <f t="shared" si="22"/>
        <v>#N/A</v>
      </c>
      <c r="H68" s="72" t="e">
        <f t="shared" si="23"/>
        <v>#N/A</v>
      </c>
      <c r="I68" s="21" t="e">
        <f t="shared" si="25"/>
        <v>#N/A</v>
      </c>
    </row>
    <row r="69" spans="1:9">
      <c r="A69" s="15">
        <f t="shared" si="18"/>
        <v>45536</v>
      </c>
      <c r="B69" s="21">
        <f t="shared" si="24"/>
        <v>1</v>
      </c>
      <c r="C69" s="21">
        <v>0</v>
      </c>
      <c r="D69" s="72" t="e">
        <f t="shared" si="19"/>
        <v>#N/A</v>
      </c>
      <c r="E69" s="72" t="e">
        <f t="shared" si="20"/>
        <v>#N/A</v>
      </c>
      <c r="F69" s="72" t="e">
        <f t="shared" si="21"/>
        <v>#N/A</v>
      </c>
      <c r="G69" s="72" t="e">
        <f t="shared" si="22"/>
        <v>#N/A</v>
      </c>
      <c r="H69" s="72" t="e">
        <f t="shared" si="23"/>
        <v>#N/A</v>
      </c>
      <c r="I69" s="21" t="e">
        <f t="shared" si="25"/>
        <v>#N/A</v>
      </c>
    </row>
    <row r="70" spans="1:9">
      <c r="A70" s="15">
        <f t="shared" si="18"/>
        <v>45537</v>
      </c>
      <c r="B70" s="21">
        <f t="shared" si="24"/>
        <v>1</v>
      </c>
      <c r="C70" s="21">
        <v>0</v>
      </c>
      <c r="D70" s="72" t="e">
        <f t="shared" si="19"/>
        <v>#N/A</v>
      </c>
      <c r="E70" s="72" t="e">
        <f t="shared" si="20"/>
        <v>#N/A</v>
      </c>
      <c r="F70" s="72" t="e">
        <f t="shared" si="21"/>
        <v>#N/A</v>
      </c>
      <c r="G70" s="72" t="e">
        <f t="shared" si="22"/>
        <v>#N/A</v>
      </c>
      <c r="H70" s="72" t="e">
        <f t="shared" si="23"/>
        <v>#N/A</v>
      </c>
      <c r="I70" s="21" t="e">
        <f t="shared" si="25"/>
        <v>#N/A</v>
      </c>
    </row>
    <row r="71" spans="1:9">
      <c r="A71" s="15">
        <f t="shared" si="18"/>
        <v>45538</v>
      </c>
      <c r="B71" s="21">
        <f t="shared" si="24"/>
        <v>1</v>
      </c>
      <c r="C71" s="21">
        <v>0</v>
      </c>
      <c r="D71" s="72" t="e">
        <f t="shared" ref="D71" si="26">IFERROR((SUMPRODUCT(--(date=$A71),--(service="PISP"),--(used="Y"),response)/SUMPRODUCT(--(date=$A71),--(service="PISP"),--(used="Y"),volume)),NA())</f>
        <v>#N/A</v>
      </c>
      <c r="E71" s="72" t="e">
        <f t="shared" ref="E71" si="27">IFERROR((SUMPRODUCT(--(date=$A71),--(service="PISP"),--(used="Y"),response)/SUMPRODUCT(--(date=$A71),--(service="PISP"),--(used="Y"),size)),NA())</f>
        <v>#N/A</v>
      </c>
      <c r="F71" s="72" t="e">
        <f t="shared" ref="F71" si="28">IFERROR((SUMPRODUCT(--(date=$A71),--(service="AISP"),--(used="Y"),response)/SUMPRODUCT(--(date=$A71),--(service="AISP"),--(used="Y"),volume)),NA())</f>
        <v>#N/A</v>
      </c>
      <c r="G71" s="72" t="e">
        <f t="shared" ref="G71" si="29">IFERROR((SUMPRODUCT(--(date=$A71),--(service="AISP"),--(used="Y"),response)/SUMPRODUCT(--(date=$A71),--(service="AISP"),--(used="Y"),size)),NA())</f>
        <v>#N/A</v>
      </c>
      <c r="H71" s="72" t="e">
        <f t="shared" ref="H71" si="30">IFERROR((SUMPRODUCT(--(date=$A71),--(service="CoF"),--(used="Y"),response)/SUMPRODUCT(--(date=$A71),--(service="CoF"),--(used="Y"),volume)),NA())</f>
        <v>#N/A</v>
      </c>
      <c r="I71" s="21" t="e">
        <f t="shared" si="25"/>
        <v>#N/A</v>
      </c>
    </row>
    <row r="72" spans="1:9">
      <c r="A72" s="15">
        <f t="shared" ref="A72" si="31">A71+1</f>
        <v>45539</v>
      </c>
      <c r="B72" s="21">
        <f t="shared" si="24"/>
        <v>1</v>
      </c>
      <c r="C72" s="21">
        <v>0</v>
      </c>
      <c r="D72" s="72" t="e">
        <f t="shared" ref="D72:D98" si="32">IFERROR((SUMPRODUCT(--(date=$A72),--(service="PISP"),--(used="Y"),response)/SUMPRODUCT(--(date=$A72),--(service="PISP"),--(used="Y"),volume)),NA())</f>
        <v>#N/A</v>
      </c>
      <c r="E72" s="72" t="e">
        <f t="shared" ref="E72:E98" si="33">IFERROR((SUMPRODUCT(--(date=$A72),--(service="PISP"),--(used="Y"),response)/SUMPRODUCT(--(date=$A72),--(service="PISP"),--(used="Y"),size)),NA())</f>
        <v>#N/A</v>
      </c>
      <c r="F72" s="72" t="e">
        <f t="shared" ref="F72:F98" si="34">IFERROR((SUMPRODUCT(--(date=$A72),--(service="AISP"),--(used="Y"),response)/SUMPRODUCT(--(date=$A72),--(service="AISP"),--(used="Y"),volume)),NA())</f>
        <v>#N/A</v>
      </c>
      <c r="G72" s="72" t="e">
        <f t="shared" ref="G72:G98" si="35">IFERROR((SUMPRODUCT(--(date=$A72),--(service="AISP"),--(used="Y"),response)/SUMPRODUCT(--(date=$A72),--(service="AISP"),--(used="Y"),size)),NA())</f>
        <v>#N/A</v>
      </c>
      <c r="H72" s="72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45540</v>
      </c>
      <c r="B73" s="21">
        <f t="shared" ref="B73" si="39">IF(C73="",NA(),1-C73)</f>
        <v>1</v>
      </c>
      <c r="C73" s="21">
        <v>0</v>
      </c>
      <c r="D73" s="72" t="e">
        <f t="shared" si="32"/>
        <v>#N/A</v>
      </c>
      <c r="E73" s="72" t="e">
        <f t="shared" si="33"/>
        <v>#N/A</v>
      </c>
      <c r="F73" s="72" t="e">
        <f t="shared" si="34"/>
        <v>#N/A</v>
      </c>
      <c r="G73" s="72" t="e">
        <f t="shared" si="35"/>
        <v>#N/A</v>
      </c>
      <c r="H73" s="72" t="e">
        <f t="shared" si="36"/>
        <v>#N/A</v>
      </c>
      <c r="I73" s="21" t="e">
        <f t="shared" ref="I73:I88" si="40">IFERROR((SUMIF(date,A73,error)/SUMIF(date,A73,volume)),NA())</f>
        <v>#N/A</v>
      </c>
    </row>
    <row r="74" spans="1:9">
      <c r="A74" s="15">
        <f t="shared" si="38"/>
        <v>45541</v>
      </c>
      <c r="B74" s="21">
        <f t="shared" ref="B74:B88" si="41">IF(C74="",NA(),1-C74)</f>
        <v>1</v>
      </c>
      <c r="C74" s="21">
        <v>0</v>
      </c>
      <c r="D74" s="72" t="e">
        <f t="shared" si="32"/>
        <v>#N/A</v>
      </c>
      <c r="E74" s="72" t="e">
        <f t="shared" si="33"/>
        <v>#N/A</v>
      </c>
      <c r="F74" s="72" t="e">
        <f t="shared" si="34"/>
        <v>#N/A</v>
      </c>
      <c r="G74" s="72" t="e">
        <f t="shared" si="35"/>
        <v>#N/A</v>
      </c>
      <c r="H74" s="72" t="e">
        <f t="shared" si="36"/>
        <v>#N/A</v>
      </c>
      <c r="I74" s="21" t="e">
        <f t="shared" si="40"/>
        <v>#N/A</v>
      </c>
    </row>
    <row r="75" spans="1:9">
      <c r="A75" s="15">
        <f t="shared" si="38"/>
        <v>45542</v>
      </c>
      <c r="B75" s="21">
        <f t="shared" si="41"/>
        <v>1</v>
      </c>
      <c r="C75" s="21">
        <v>0</v>
      </c>
      <c r="D75" s="72" t="e">
        <f t="shared" si="32"/>
        <v>#N/A</v>
      </c>
      <c r="E75" s="72" t="e">
        <f t="shared" si="33"/>
        <v>#N/A</v>
      </c>
      <c r="F75" s="72" t="e">
        <f t="shared" si="34"/>
        <v>#N/A</v>
      </c>
      <c r="G75" s="72" t="e">
        <f t="shared" si="35"/>
        <v>#N/A</v>
      </c>
      <c r="H75" s="72" t="e">
        <f t="shared" si="36"/>
        <v>#N/A</v>
      </c>
      <c r="I75" s="21" t="e">
        <f t="shared" si="40"/>
        <v>#N/A</v>
      </c>
    </row>
    <row r="76" spans="1:9">
      <c r="A76" s="15">
        <f t="shared" si="38"/>
        <v>45543</v>
      </c>
      <c r="B76" s="21">
        <f t="shared" si="41"/>
        <v>1</v>
      </c>
      <c r="C76" s="21">
        <v>0</v>
      </c>
      <c r="D76" s="72" t="e">
        <f t="shared" si="32"/>
        <v>#N/A</v>
      </c>
      <c r="E76" s="72" t="e">
        <f t="shared" si="33"/>
        <v>#N/A</v>
      </c>
      <c r="F76" s="72" t="e">
        <f t="shared" si="34"/>
        <v>#N/A</v>
      </c>
      <c r="G76" s="72" t="e">
        <f t="shared" si="35"/>
        <v>#N/A</v>
      </c>
      <c r="H76" s="72" t="e">
        <f t="shared" si="36"/>
        <v>#N/A</v>
      </c>
      <c r="I76" s="21" t="e">
        <f t="shared" si="40"/>
        <v>#N/A</v>
      </c>
    </row>
    <row r="77" spans="1:9">
      <c r="A77" s="15">
        <f t="shared" si="38"/>
        <v>45544</v>
      </c>
      <c r="B77" s="21">
        <f t="shared" si="41"/>
        <v>1</v>
      </c>
      <c r="C77" s="21">
        <v>0</v>
      </c>
      <c r="D77" s="72" t="e">
        <f t="shared" si="32"/>
        <v>#N/A</v>
      </c>
      <c r="E77" s="72" t="e">
        <f t="shared" si="33"/>
        <v>#N/A</v>
      </c>
      <c r="F77" s="72" t="e">
        <f t="shared" si="34"/>
        <v>#N/A</v>
      </c>
      <c r="G77" s="72" t="e">
        <f t="shared" si="35"/>
        <v>#N/A</v>
      </c>
      <c r="H77" s="72" t="e">
        <f t="shared" si="36"/>
        <v>#N/A</v>
      </c>
      <c r="I77" s="21" t="e">
        <f t="shared" si="40"/>
        <v>#N/A</v>
      </c>
    </row>
    <row r="78" spans="1:9">
      <c r="A78" s="15">
        <f t="shared" si="38"/>
        <v>45545</v>
      </c>
      <c r="B78" s="21">
        <f t="shared" si="41"/>
        <v>1</v>
      </c>
      <c r="C78" s="21">
        <v>0</v>
      </c>
      <c r="D78" s="72" t="e">
        <f t="shared" si="32"/>
        <v>#N/A</v>
      </c>
      <c r="E78" s="72" t="e">
        <f t="shared" si="33"/>
        <v>#N/A</v>
      </c>
      <c r="F78" s="72" t="e">
        <f t="shared" si="34"/>
        <v>#N/A</v>
      </c>
      <c r="G78" s="72" t="e">
        <f t="shared" si="35"/>
        <v>#N/A</v>
      </c>
      <c r="H78" s="72" t="e">
        <f t="shared" si="36"/>
        <v>#N/A</v>
      </c>
      <c r="I78" s="21" t="e">
        <f t="shared" si="40"/>
        <v>#N/A</v>
      </c>
    </row>
    <row r="79" spans="1:9">
      <c r="A79" s="15">
        <f t="shared" si="38"/>
        <v>45546</v>
      </c>
      <c r="B79" s="21">
        <f t="shared" si="41"/>
        <v>1</v>
      </c>
      <c r="C79" s="21">
        <v>0</v>
      </c>
      <c r="D79" s="72" t="e">
        <f t="shared" si="32"/>
        <v>#N/A</v>
      </c>
      <c r="E79" s="72" t="e">
        <f t="shared" si="33"/>
        <v>#N/A</v>
      </c>
      <c r="F79" s="72" t="e">
        <f t="shared" si="34"/>
        <v>#N/A</v>
      </c>
      <c r="G79" s="72" t="e">
        <f t="shared" si="35"/>
        <v>#N/A</v>
      </c>
      <c r="H79" s="72" t="e">
        <f t="shared" si="36"/>
        <v>#N/A</v>
      </c>
      <c r="I79" s="21" t="e">
        <f t="shared" si="40"/>
        <v>#N/A</v>
      </c>
    </row>
    <row r="80" spans="1:9">
      <c r="A80" s="15">
        <f t="shared" si="38"/>
        <v>45547</v>
      </c>
      <c r="B80" s="21">
        <f t="shared" si="41"/>
        <v>1</v>
      </c>
      <c r="C80" s="21">
        <v>0</v>
      </c>
      <c r="D80" s="72" t="e">
        <f t="shared" si="32"/>
        <v>#N/A</v>
      </c>
      <c r="E80" s="72" t="e">
        <f t="shared" si="33"/>
        <v>#N/A</v>
      </c>
      <c r="F80" s="72" t="e">
        <f t="shared" si="34"/>
        <v>#N/A</v>
      </c>
      <c r="G80" s="72" t="e">
        <f t="shared" si="35"/>
        <v>#N/A</v>
      </c>
      <c r="H80" s="72" t="e">
        <f t="shared" si="36"/>
        <v>#N/A</v>
      </c>
      <c r="I80" s="21" t="e">
        <f t="shared" si="40"/>
        <v>#N/A</v>
      </c>
    </row>
    <row r="81" spans="1:9">
      <c r="A81" s="15">
        <f t="shared" si="38"/>
        <v>45548</v>
      </c>
      <c r="B81" s="21">
        <f t="shared" si="41"/>
        <v>1</v>
      </c>
      <c r="C81" s="21">
        <v>0</v>
      </c>
      <c r="D81" s="72" t="e">
        <f t="shared" si="32"/>
        <v>#N/A</v>
      </c>
      <c r="E81" s="72" t="e">
        <f t="shared" si="33"/>
        <v>#N/A</v>
      </c>
      <c r="F81" s="72" t="e">
        <f t="shared" si="34"/>
        <v>#N/A</v>
      </c>
      <c r="G81" s="72" t="e">
        <f t="shared" si="35"/>
        <v>#N/A</v>
      </c>
      <c r="H81" s="72" t="e">
        <f t="shared" si="36"/>
        <v>#N/A</v>
      </c>
      <c r="I81" s="21" t="e">
        <f t="shared" si="40"/>
        <v>#N/A</v>
      </c>
    </row>
    <row r="82" spans="1:9">
      <c r="A82" s="15">
        <f t="shared" si="38"/>
        <v>45549</v>
      </c>
      <c r="B82" s="21">
        <f t="shared" si="41"/>
        <v>1</v>
      </c>
      <c r="C82" s="21">
        <v>0</v>
      </c>
      <c r="D82" s="72" t="e">
        <f t="shared" si="32"/>
        <v>#N/A</v>
      </c>
      <c r="E82" s="72" t="e">
        <f t="shared" si="33"/>
        <v>#N/A</v>
      </c>
      <c r="F82" s="72" t="e">
        <f t="shared" si="34"/>
        <v>#N/A</v>
      </c>
      <c r="G82" s="72" t="e">
        <f t="shared" si="35"/>
        <v>#N/A</v>
      </c>
      <c r="H82" s="72" t="e">
        <f t="shared" si="36"/>
        <v>#N/A</v>
      </c>
      <c r="I82" s="21" t="e">
        <f t="shared" si="40"/>
        <v>#N/A</v>
      </c>
    </row>
    <row r="83" spans="1:9">
      <c r="A83" s="15">
        <f t="shared" si="38"/>
        <v>45550</v>
      </c>
      <c r="B83" s="21">
        <f t="shared" si="41"/>
        <v>1</v>
      </c>
      <c r="C83" s="21">
        <v>0</v>
      </c>
      <c r="D83" s="72" t="e">
        <f t="shared" si="32"/>
        <v>#N/A</v>
      </c>
      <c r="E83" s="72" t="e">
        <f t="shared" si="33"/>
        <v>#N/A</v>
      </c>
      <c r="F83" s="72" t="e">
        <f t="shared" si="34"/>
        <v>#N/A</v>
      </c>
      <c r="G83" s="72" t="e">
        <f t="shared" si="35"/>
        <v>#N/A</v>
      </c>
      <c r="H83" s="72" t="e">
        <f t="shared" si="36"/>
        <v>#N/A</v>
      </c>
      <c r="I83" s="21" t="e">
        <f t="shared" si="40"/>
        <v>#N/A</v>
      </c>
    </row>
    <row r="84" spans="1:9">
      <c r="A84" s="15">
        <f t="shared" si="38"/>
        <v>45551</v>
      </c>
      <c r="B84" s="21">
        <f t="shared" si="41"/>
        <v>1</v>
      </c>
      <c r="C84" s="21">
        <v>0</v>
      </c>
      <c r="D84" s="72" t="e">
        <f t="shared" si="32"/>
        <v>#N/A</v>
      </c>
      <c r="E84" s="72" t="e">
        <f t="shared" si="33"/>
        <v>#N/A</v>
      </c>
      <c r="F84" s="72" t="e">
        <f t="shared" si="34"/>
        <v>#N/A</v>
      </c>
      <c r="G84" s="72" t="e">
        <f t="shared" si="35"/>
        <v>#N/A</v>
      </c>
      <c r="H84" s="72" t="e">
        <f t="shared" si="36"/>
        <v>#N/A</v>
      </c>
      <c r="I84" s="21" t="e">
        <f t="shared" si="40"/>
        <v>#N/A</v>
      </c>
    </row>
    <row r="85" spans="1:9">
      <c r="A85" s="15">
        <f t="shared" si="38"/>
        <v>45552</v>
      </c>
      <c r="B85" s="21">
        <f t="shared" si="41"/>
        <v>1</v>
      </c>
      <c r="C85" s="21">
        <v>0</v>
      </c>
      <c r="D85" s="72" t="e">
        <f t="shared" si="32"/>
        <v>#N/A</v>
      </c>
      <c r="E85" s="72" t="e">
        <f t="shared" si="33"/>
        <v>#N/A</v>
      </c>
      <c r="F85" s="72" t="e">
        <f t="shared" si="34"/>
        <v>#N/A</v>
      </c>
      <c r="G85" s="72" t="e">
        <f t="shared" si="35"/>
        <v>#N/A</v>
      </c>
      <c r="H85" s="72" t="e">
        <f t="shared" si="36"/>
        <v>#N/A</v>
      </c>
      <c r="I85" s="21" t="e">
        <f t="shared" si="40"/>
        <v>#N/A</v>
      </c>
    </row>
    <row r="86" spans="1:9">
      <c r="A86" s="15">
        <f t="shared" si="38"/>
        <v>45553</v>
      </c>
      <c r="B86" s="21">
        <f t="shared" si="41"/>
        <v>1</v>
      </c>
      <c r="C86" s="21">
        <v>0</v>
      </c>
      <c r="D86" s="72" t="e">
        <f t="shared" si="32"/>
        <v>#N/A</v>
      </c>
      <c r="E86" s="72" t="e">
        <f t="shared" si="33"/>
        <v>#N/A</v>
      </c>
      <c r="F86" s="72" t="e">
        <f t="shared" si="34"/>
        <v>#N/A</v>
      </c>
      <c r="G86" s="72" t="e">
        <f t="shared" si="35"/>
        <v>#N/A</v>
      </c>
      <c r="H86" s="72" t="e">
        <f t="shared" si="36"/>
        <v>#N/A</v>
      </c>
      <c r="I86" s="21" t="e">
        <f t="shared" si="40"/>
        <v>#N/A</v>
      </c>
    </row>
    <row r="87" spans="1:9">
      <c r="A87" s="15">
        <f t="shared" si="38"/>
        <v>45554</v>
      </c>
      <c r="B87" s="21">
        <f t="shared" si="41"/>
        <v>1</v>
      </c>
      <c r="C87" s="21">
        <v>0</v>
      </c>
      <c r="D87" s="72" t="e">
        <f t="shared" si="32"/>
        <v>#N/A</v>
      </c>
      <c r="E87" s="72" t="e">
        <f t="shared" si="33"/>
        <v>#N/A</v>
      </c>
      <c r="F87" s="72" t="e">
        <f t="shared" si="34"/>
        <v>#N/A</v>
      </c>
      <c r="G87" s="72" t="e">
        <f t="shared" si="35"/>
        <v>#N/A</v>
      </c>
      <c r="H87" s="72" t="e">
        <f t="shared" si="36"/>
        <v>#N/A</v>
      </c>
      <c r="I87" s="21" t="e">
        <f t="shared" si="40"/>
        <v>#N/A</v>
      </c>
    </row>
    <row r="88" spans="1:9">
      <c r="A88" s="15">
        <f t="shared" si="38"/>
        <v>45555</v>
      </c>
      <c r="B88" s="21">
        <f t="shared" si="41"/>
        <v>1</v>
      </c>
      <c r="C88" s="21">
        <v>0</v>
      </c>
      <c r="D88" s="72" t="e">
        <f t="shared" si="32"/>
        <v>#N/A</v>
      </c>
      <c r="E88" s="72" t="e">
        <f t="shared" si="33"/>
        <v>#N/A</v>
      </c>
      <c r="F88" s="72" t="e">
        <f t="shared" si="34"/>
        <v>#N/A</v>
      </c>
      <c r="G88" s="72" t="e">
        <f t="shared" si="35"/>
        <v>#N/A</v>
      </c>
      <c r="H88" s="72" t="e">
        <f t="shared" si="36"/>
        <v>#N/A</v>
      </c>
      <c r="I88" s="21" t="e">
        <f t="shared" si="40"/>
        <v>#N/A</v>
      </c>
    </row>
    <row r="89" spans="1:9">
      <c r="A89" s="15">
        <f t="shared" si="38"/>
        <v>45556</v>
      </c>
      <c r="B89" s="21">
        <f t="shared" ref="B89" si="42">IF(C89="",NA(),1-C89)</f>
        <v>1</v>
      </c>
      <c r="C89" s="21">
        <v>0</v>
      </c>
      <c r="D89" s="72" t="e">
        <f t="shared" si="32"/>
        <v>#N/A</v>
      </c>
      <c r="E89" s="72" t="e">
        <f t="shared" si="33"/>
        <v>#N/A</v>
      </c>
      <c r="F89" s="72" t="e">
        <f t="shared" si="34"/>
        <v>#N/A</v>
      </c>
      <c r="G89" s="72" t="e">
        <f t="shared" si="35"/>
        <v>#N/A</v>
      </c>
      <c r="H89" s="72" t="e">
        <f t="shared" si="36"/>
        <v>#N/A</v>
      </c>
      <c r="I89" s="21" t="e">
        <f t="shared" ref="I89" si="43">IFERROR((SUMIF(date,A89,error)/SUMIF(date,A89,volume)),NA())</f>
        <v>#N/A</v>
      </c>
    </row>
    <row r="90" spans="1:9">
      <c r="A90" s="15">
        <f t="shared" si="38"/>
        <v>45557</v>
      </c>
      <c r="B90" s="21">
        <f t="shared" ref="B90:B98" si="44">IF(C90="",NA(),1-C90)</f>
        <v>1</v>
      </c>
      <c r="C90" s="21">
        <v>0</v>
      </c>
      <c r="D90" s="72" t="e">
        <f t="shared" si="32"/>
        <v>#N/A</v>
      </c>
      <c r="E90" s="72" t="e">
        <f t="shared" si="33"/>
        <v>#N/A</v>
      </c>
      <c r="F90" s="72" t="e">
        <f t="shared" si="34"/>
        <v>#N/A</v>
      </c>
      <c r="G90" s="72" t="e">
        <f t="shared" si="35"/>
        <v>#N/A</v>
      </c>
      <c r="H90" s="72" t="e">
        <f t="shared" si="36"/>
        <v>#N/A</v>
      </c>
      <c r="I90" s="21" t="e">
        <f t="shared" ref="I90:I96" si="45">IFERROR((SUMIF(date,A90,error)/SUMIF(date,A90,volume)),NA())</f>
        <v>#N/A</v>
      </c>
    </row>
    <row r="91" spans="1:9">
      <c r="A91" s="15">
        <f t="shared" si="38"/>
        <v>45558</v>
      </c>
      <c r="B91" s="21">
        <f t="shared" si="44"/>
        <v>1</v>
      </c>
      <c r="C91" s="21">
        <v>0</v>
      </c>
      <c r="D91" s="72" t="e">
        <f t="shared" si="32"/>
        <v>#N/A</v>
      </c>
      <c r="E91" s="72" t="e">
        <f t="shared" si="33"/>
        <v>#N/A</v>
      </c>
      <c r="F91" s="72" t="e">
        <f t="shared" si="34"/>
        <v>#N/A</v>
      </c>
      <c r="G91" s="72" t="e">
        <f t="shared" si="35"/>
        <v>#N/A</v>
      </c>
      <c r="H91" s="72" t="e">
        <f t="shared" si="36"/>
        <v>#N/A</v>
      </c>
      <c r="I91" s="21" t="e">
        <f t="shared" si="45"/>
        <v>#N/A</v>
      </c>
    </row>
    <row r="92" spans="1:9">
      <c r="A92" s="15">
        <f t="shared" si="38"/>
        <v>45559</v>
      </c>
      <c r="B92" s="21">
        <f t="shared" si="44"/>
        <v>1</v>
      </c>
      <c r="C92" s="21">
        <v>0</v>
      </c>
      <c r="D92" s="72" t="e">
        <f t="shared" si="32"/>
        <v>#N/A</v>
      </c>
      <c r="E92" s="72" t="e">
        <f t="shared" si="33"/>
        <v>#N/A</v>
      </c>
      <c r="F92" s="72" t="e">
        <f t="shared" si="34"/>
        <v>#N/A</v>
      </c>
      <c r="G92" s="72" t="e">
        <f t="shared" si="35"/>
        <v>#N/A</v>
      </c>
      <c r="H92" s="72" t="e">
        <f t="shared" si="36"/>
        <v>#N/A</v>
      </c>
      <c r="I92" s="21" t="e">
        <f t="shared" si="45"/>
        <v>#N/A</v>
      </c>
    </row>
    <row r="93" spans="1:9">
      <c r="A93" s="15">
        <f t="shared" si="38"/>
        <v>45560</v>
      </c>
      <c r="B93" s="21">
        <f t="shared" si="44"/>
        <v>1</v>
      </c>
      <c r="C93" s="21">
        <v>0</v>
      </c>
      <c r="D93" s="72" t="e">
        <f t="shared" si="32"/>
        <v>#N/A</v>
      </c>
      <c r="E93" s="72" t="e">
        <f t="shared" si="33"/>
        <v>#N/A</v>
      </c>
      <c r="F93" s="72" t="e">
        <f t="shared" si="34"/>
        <v>#N/A</v>
      </c>
      <c r="G93" s="72" t="e">
        <f t="shared" si="35"/>
        <v>#N/A</v>
      </c>
      <c r="H93" s="72" t="e">
        <f t="shared" si="36"/>
        <v>#N/A</v>
      </c>
      <c r="I93" s="21" t="e">
        <f t="shared" si="45"/>
        <v>#N/A</v>
      </c>
    </row>
    <row r="94" spans="1:9">
      <c r="A94" s="15">
        <f t="shared" si="38"/>
        <v>45561</v>
      </c>
      <c r="B94" s="21">
        <f t="shared" si="44"/>
        <v>1</v>
      </c>
      <c r="C94" s="21">
        <v>0</v>
      </c>
      <c r="D94" s="72" t="e">
        <f t="shared" si="32"/>
        <v>#N/A</v>
      </c>
      <c r="E94" s="72" t="e">
        <f t="shared" si="33"/>
        <v>#N/A</v>
      </c>
      <c r="F94" s="72" t="e">
        <f t="shared" si="34"/>
        <v>#N/A</v>
      </c>
      <c r="G94" s="72" t="e">
        <f t="shared" si="35"/>
        <v>#N/A</v>
      </c>
      <c r="H94" s="72" t="e">
        <f t="shared" si="36"/>
        <v>#N/A</v>
      </c>
      <c r="I94" s="21" t="e">
        <f t="shared" si="45"/>
        <v>#N/A</v>
      </c>
    </row>
    <row r="95" spans="1:9">
      <c r="A95" s="15">
        <f t="shared" si="38"/>
        <v>45562</v>
      </c>
      <c r="B95" s="21">
        <f t="shared" si="44"/>
        <v>1</v>
      </c>
      <c r="C95" s="21">
        <v>0</v>
      </c>
      <c r="D95" s="72" t="e">
        <f t="shared" si="32"/>
        <v>#N/A</v>
      </c>
      <c r="E95" s="72" t="e">
        <f t="shared" si="33"/>
        <v>#N/A</v>
      </c>
      <c r="F95" s="72" t="e">
        <f t="shared" si="34"/>
        <v>#N/A</v>
      </c>
      <c r="G95" s="72" t="e">
        <f t="shared" si="35"/>
        <v>#N/A</v>
      </c>
      <c r="H95" s="72" t="e">
        <f t="shared" si="36"/>
        <v>#N/A</v>
      </c>
      <c r="I95" s="21" t="e">
        <f t="shared" si="45"/>
        <v>#N/A</v>
      </c>
    </row>
    <row r="96" spans="1:9">
      <c r="A96" s="15">
        <f t="shared" si="38"/>
        <v>45563</v>
      </c>
      <c r="B96" s="21">
        <f t="shared" si="44"/>
        <v>1</v>
      </c>
      <c r="C96" s="21">
        <v>0</v>
      </c>
      <c r="D96" s="72" t="e">
        <f t="shared" si="32"/>
        <v>#N/A</v>
      </c>
      <c r="E96" s="72" t="e">
        <f t="shared" si="33"/>
        <v>#N/A</v>
      </c>
      <c r="F96" s="72" t="e">
        <f t="shared" si="34"/>
        <v>#N/A</v>
      </c>
      <c r="G96" s="72" t="e">
        <f t="shared" si="35"/>
        <v>#N/A</v>
      </c>
      <c r="H96" s="72" t="e">
        <f t="shared" si="36"/>
        <v>#N/A</v>
      </c>
      <c r="I96" s="21" t="e">
        <f t="shared" si="45"/>
        <v>#N/A</v>
      </c>
    </row>
    <row r="97" spans="1:9">
      <c r="A97" s="15">
        <f t="shared" si="38"/>
        <v>45564</v>
      </c>
      <c r="B97" s="21">
        <f t="shared" si="44"/>
        <v>1</v>
      </c>
      <c r="C97" s="21">
        <v>0</v>
      </c>
      <c r="D97" s="72" t="e">
        <f>IFERROR((SUMPRODUCT(--(date=$A97),--(service="PISP"),--(used="Y"),response)/SUMPRODUCT(--(date=$A97),--(service="PISP"),--(used="Y"),volume)),NA())</f>
        <v>#N/A</v>
      </c>
      <c r="E97" s="72" t="e">
        <f>IFERROR((SUMPRODUCT(--(date=$A97),--(service="PISP"),--(used="Y"),response)/SUMPRODUCT(--(date=$A97),--(service="PISP"),--(used="Y"),size)),NA())</f>
        <v>#N/A</v>
      </c>
      <c r="F97" s="72" t="e">
        <f>IFERROR((SUMPRODUCT(--(date=$A97),--(service="AISP"),--(used="Y"),response)/SUMPRODUCT(--(date=$A97),--(service="AISP"),--(used="Y"),volume)),NA())</f>
        <v>#N/A</v>
      </c>
      <c r="G97" s="72" t="e">
        <f>IFERROR((SUMPRODUCT(--(date=$A97),--(service="AISP"),--(used="Y"),response)/SUMPRODUCT(--(date=$A97),--(service="AISP"),--(used="Y"),size)),NA())</f>
        <v>#N/A</v>
      </c>
      <c r="H97" s="72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 t="shared" si="38"/>
        <v>45565</v>
      </c>
      <c r="B98" s="21">
        <f t="shared" si="44"/>
        <v>1</v>
      </c>
      <c r="C98" s="21">
        <v>0</v>
      </c>
      <c r="D98" s="72" t="e">
        <f>IFERROR((SUMPRODUCT(--(date=$A98),--(service="PISP"),--(used="Y"),response)/SUMPRODUCT(--(date=$A98),--(service="PISP"),--(used="Y"),volume)),NA())</f>
        <v>#N/A</v>
      </c>
      <c r="E98" s="72" t="e">
        <f>IFERROR((SUMPRODUCT(--(date=$A98),--(service="PISP"),--(used="Y"),response)/SUMPRODUCT(--(date=$A98),--(service="PISP"),--(used="Y"),size)),NA())</f>
        <v>#N/A</v>
      </c>
      <c r="F98" s="72" t="e">
        <f>IFERROR((SUMPRODUCT(--(date=$A98),--(service="AISP"),--(used="Y"),response)/SUMPRODUCT(--(date=$A98),--(service="AISP"),--(used="Y"),volume)),NA())</f>
        <v>#N/A</v>
      </c>
      <c r="G98" s="72" t="e">
        <f>IFERROR((SUMPRODUCT(--(date=$A98),--(service="AISP"),--(used="Y"),response)/SUMPRODUCT(--(date=$A98),--(service="AISP"),--(used="Y"),size)),NA())</f>
        <v>#N/A</v>
      </c>
      <c r="H98" s="72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9"/>
  <sheetViews>
    <sheetView tabSelected="1" workbookViewId="0">
      <pane ySplit="1" topLeftCell="A23" activePane="bottomLeft" state="frozen"/>
      <selection/>
      <selection pane="bottomLeft" activeCell="J55" sqref="J55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45474</v>
      </c>
      <c r="B8" s="21">
        <f t="shared" ref="B8:B71" si="0">IF(C8="",NA(),1-C8)</f>
        <v>1</v>
      </c>
      <c r="C8" s="21">
        <v>0</v>
      </c>
      <c r="D8" s="23">
        <v>3208.2849</v>
      </c>
      <c r="E8" s="23">
        <v>2420.2851</v>
      </c>
    </row>
    <row r="9" s="2" customFormat="1" spans="1:5">
      <c r="A9" s="15">
        <f t="shared" ref="A9:A72" si="1">A8+1</f>
        <v>45475</v>
      </c>
      <c r="B9" s="21">
        <f t="shared" si="0"/>
        <v>1</v>
      </c>
      <c r="C9" s="21">
        <v>0</v>
      </c>
      <c r="D9" s="23">
        <v>3849.5121</v>
      </c>
      <c r="E9" s="23">
        <v>2904.0179</v>
      </c>
    </row>
    <row r="10" s="2" customFormat="1" spans="1:5">
      <c r="A10" s="15">
        <f t="shared" si="1"/>
        <v>45476</v>
      </c>
      <c r="B10" s="21">
        <f t="shared" si="0"/>
        <v>1</v>
      </c>
      <c r="C10" s="21">
        <v>0</v>
      </c>
      <c r="D10" s="23">
        <v>2477.8983</v>
      </c>
      <c r="E10" s="23">
        <v>1869.2917</v>
      </c>
    </row>
    <row r="11" s="2" customFormat="1" spans="1:5">
      <c r="A11" s="15">
        <f t="shared" si="1"/>
        <v>45477</v>
      </c>
      <c r="B11" s="21">
        <f t="shared" si="0"/>
        <v>1</v>
      </c>
      <c r="C11" s="21">
        <v>0</v>
      </c>
      <c r="D11" s="23">
        <v>1838.3127</v>
      </c>
      <c r="E11" s="23">
        <v>1386.7973</v>
      </c>
    </row>
    <row r="12" s="2" customFormat="1" spans="1:5">
      <c r="A12" s="15">
        <f t="shared" si="1"/>
        <v>45478</v>
      </c>
      <c r="B12" s="21">
        <f t="shared" si="0"/>
        <v>1</v>
      </c>
      <c r="C12" s="21">
        <v>0</v>
      </c>
      <c r="D12" s="23">
        <v>3266.1399</v>
      </c>
      <c r="E12" s="23">
        <v>2463.9301</v>
      </c>
    </row>
    <row r="13" s="2" customFormat="1" spans="1:5">
      <c r="A13" s="15">
        <f t="shared" si="1"/>
        <v>45479</v>
      </c>
      <c r="B13" s="21">
        <f t="shared" si="0"/>
        <v>1</v>
      </c>
      <c r="C13" s="21">
        <v>0</v>
      </c>
      <c r="D13" s="23">
        <v>2196.4836</v>
      </c>
      <c r="E13" s="23">
        <v>1656.9964</v>
      </c>
    </row>
    <row r="14" s="2" customFormat="1" spans="1:5">
      <c r="A14" s="15">
        <f t="shared" si="1"/>
        <v>45480</v>
      </c>
      <c r="B14" s="21">
        <f t="shared" si="0"/>
        <v>1</v>
      </c>
      <c r="C14" s="21">
        <v>0</v>
      </c>
      <c r="D14" s="23">
        <v>1565.4936</v>
      </c>
      <c r="E14" s="23">
        <v>1180.9864</v>
      </c>
    </row>
    <row r="15" s="2" customFormat="1" spans="1:5">
      <c r="A15" s="15">
        <f t="shared" si="1"/>
        <v>45481</v>
      </c>
      <c r="B15" s="21">
        <f t="shared" si="0"/>
        <v>1</v>
      </c>
      <c r="C15" s="21">
        <v>0</v>
      </c>
      <c r="D15" s="23">
        <v>2525.1342</v>
      </c>
      <c r="E15" s="23">
        <v>1904.9258</v>
      </c>
    </row>
    <row r="16" s="2" customFormat="1" spans="1:5">
      <c r="A16" s="15">
        <f t="shared" si="1"/>
        <v>45482</v>
      </c>
      <c r="B16" s="21">
        <f t="shared" si="0"/>
        <v>1</v>
      </c>
      <c r="C16" s="21">
        <v>0</v>
      </c>
      <c r="D16" s="23">
        <v>2110.9095</v>
      </c>
      <c r="E16" s="23">
        <v>1592.4405</v>
      </c>
    </row>
    <row r="17" s="2" customFormat="1" spans="1:5">
      <c r="A17" s="15">
        <f t="shared" si="1"/>
        <v>45483</v>
      </c>
      <c r="B17" s="21">
        <f t="shared" si="0"/>
        <v>1</v>
      </c>
      <c r="C17" s="21">
        <v>0</v>
      </c>
      <c r="D17" s="23">
        <v>2141.1423</v>
      </c>
      <c r="E17" s="23">
        <v>1615.2477</v>
      </c>
    </row>
    <row r="18" s="2" customFormat="1" spans="1:5">
      <c r="A18" s="15">
        <f t="shared" si="1"/>
        <v>45484</v>
      </c>
      <c r="B18" s="21">
        <f t="shared" si="0"/>
        <v>1</v>
      </c>
      <c r="C18" s="21">
        <v>0</v>
      </c>
      <c r="D18" s="23">
        <v>2617.4799</v>
      </c>
      <c r="E18" s="23">
        <v>1974.5901</v>
      </c>
    </row>
    <row r="19" s="2" customFormat="1" spans="1:5">
      <c r="A19" s="15">
        <f t="shared" si="1"/>
        <v>45485</v>
      </c>
      <c r="B19" s="21">
        <f t="shared" si="0"/>
        <v>1</v>
      </c>
      <c r="C19" s="21">
        <v>0</v>
      </c>
      <c r="D19" s="23">
        <v>2394.798</v>
      </c>
      <c r="E19" s="23">
        <v>1806.602</v>
      </c>
    </row>
    <row r="20" s="2" customFormat="1" spans="1:5">
      <c r="A20" s="15">
        <f t="shared" si="1"/>
        <v>45486</v>
      </c>
      <c r="B20" s="21">
        <f t="shared" si="0"/>
        <v>1</v>
      </c>
      <c r="C20" s="21">
        <v>0</v>
      </c>
      <c r="D20" s="23">
        <v>1782.333</v>
      </c>
      <c r="E20" s="23">
        <v>1344.567</v>
      </c>
    </row>
    <row r="21" s="2" customFormat="1" spans="1:5">
      <c r="A21" s="15">
        <f t="shared" si="1"/>
        <v>45487</v>
      </c>
      <c r="B21" s="21">
        <f t="shared" si="0"/>
        <v>1</v>
      </c>
      <c r="C21" s="21">
        <v>0</v>
      </c>
      <c r="D21" s="23">
        <v>1446.717</v>
      </c>
      <c r="E21" s="23">
        <v>1091.383</v>
      </c>
    </row>
    <row r="22" s="2" customFormat="1" spans="1:5">
      <c r="A22" s="15">
        <f t="shared" si="1"/>
        <v>45488</v>
      </c>
      <c r="B22" s="21">
        <f t="shared" si="0"/>
        <v>1</v>
      </c>
      <c r="C22" s="21">
        <v>0</v>
      </c>
      <c r="D22" s="23">
        <v>2752.2678</v>
      </c>
      <c r="E22" s="23">
        <v>2076.2722</v>
      </c>
    </row>
    <row r="23" s="2" customFormat="1" spans="1:5">
      <c r="A23" s="15">
        <f t="shared" si="1"/>
        <v>45489</v>
      </c>
      <c r="B23" s="21">
        <f t="shared" si="0"/>
        <v>1</v>
      </c>
      <c r="C23" s="21">
        <v>0</v>
      </c>
      <c r="D23" s="23">
        <v>2049.7827</v>
      </c>
      <c r="E23" s="23">
        <v>1546.3273</v>
      </c>
    </row>
    <row r="24" s="2" customFormat="1" spans="1:5">
      <c r="A24" s="15">
        <f t="shared" si="1"/>
        <v>45490</v>
      </c>
      <c r="B24" s="21">
        <f t="shared" si="0"/>
        <v>1</v>
      </c>
      <c r="C24" s="21">
        <v>0</v>
      </c>
      <c r="D24" s="23">
        <v>2039.2206</v>
      </c>
      <c r="E24" s="23">
        <v>1538.3594</v>
      </c>
    </row>
    <row r="25" s="2" customFormat="1" spans="1:5">
      <c r="A25" s="15">
        <f t="shared" si="1"/>
        <v>45491</v>
      </c>
      <c r="B25" s="21">
        <f t="shared" si="0"/>
        <v>1</v>
      </c>
      <c r="C25" s="21">
        <v>0</v>
      </c>
      <c r="D25" s="23">
        <v>2480.7141</v>
      </c>
      <c r="E25" s="23">
        <v>1871.4159</v>
      </c>
    </row>
    <row r="26" s="2" customFormat="1" spans="1:5">
      <c r="A26" s="15">
        <f t="shared" si="1"/>
        <v>45492</v>
      </c>
      <c r="B26" s="21">
        <f t="shared" si="0"/>
        <v>1</v>
      </c>
      <c r="C26" s="21">
        <v>0</v>
      </c>
      <c r="D26" s="23">
        <v>2767.3785</v>
      </c>
      <c r="E26" s="23">
        <v>2087.6715</v>
      </c>
    </row>
    <row r="27" s="2" customFormat="1" spans="1:5">
      <c r="A27" s="15">
        <f t="shared" si="1"/>
        <v>45493</v>
      </c>
      <c r="B27" s="21">
        <f t="shared" si="0"/>
        <v>1</v>
      </c>
      <c r="C27" s="21">
        <v>0</v>
      </c>
      <c r="D27" s="23">
        <v>1689.9645</v>
      </c>
      <c r="E27" s="23">
        <v>1274.8855</v>
      </c>
    </row>
    <row r="28" s="5" customFormat="1" spans="1:5">
      <c r="A28" s="25">
        <f t="shared" si="1"/>
        <v>45494</v>
      </c>
      <c r="B28" s="26">
        <f t="shared" si="0"/>
        <v>0.9994</v>
      </c>
      <c r="C28" s="26">
        <v>0.0006</v>
      </c>
      <c r="D28" s="28">
        <v>1643.0649</v>
      </c>
      <c r="E28" s="28">
        <v>1239.5051</v>
      </c>
    </row>
    <row r="29" s="2" customFormat="1" spans="1:5">
      <c r="A29" s="15">
        <f t="shared" si="1"/>
        <v>45495</v>
      </c>
      <c r="B29" s="21">
        <f t="shared" si="0"/>
        <v>1</v>
      </c>
      <c r="C29" s="21">
        <v>0</v>
      </c>
      <c r="D29" s="23">
        <v>2586.4206</v>
      </c>
      <c r="E29" s="23">
        <v>1951.1594</v>
      </c>
    </row>
    <row r="30" s="2" customFormat="1" spans="1:5">
      <c r="A30" s="15">
        <f t="shared" si="1"/>
        <v>45496</v>
      </c>
      <c r="B30" s="21">
        <f t="shared" si="0"/>
        <v>1</v>
      </c>
      <c r="C30" s="21">
        <v>0</v>
      </c>
      <c r="D30" s="23">
        <v>1967.982</v>
      </c>
      <c r="E30" s="23">
        <v>1484.618</v>
      </c>
    </row>
    <row r="31" s="2" customFormat="1" spans="1:5">
      <c r="A31" s="15">
        <f t="shared" si="1"/>
        <v>45497</v>
      </c>
      <c r="B31" s="21">
        <f t="shared" si="0"/>
        <v>1</v>
      </c>
      <c r="C31" s="21">
        <v>0</v>
      </c>
      <c r="D31" s="23">
        <v>2040.7254</v>
      </c>
      <c r="E31" s="23">
        <v>1539.4946</v>
      </c>
    </row>
    <row r="32" s="2" customFormat="1" spans="1:5">
      <c r="A32" s="15">
        <f t="shared" si="1"/>
        <v>45498</v>
      </c>
      <c r="B32" s="21">
        <f t="shared" si="0"/>
        <v>1</v>
      </c>
      <c r="C32" s="21">
        <v>0</v>
      </c>
      <c r="D32" s="23">
        <v>2766.1587</v>
      </c>
      <c r="E32" s="23">
        <v>2086.7513</v>
      </c>
    </row>
    <row r="33" s="2" customFormat="1" spans="1:5">
      <c r="A33" s="15">
        <f t="shared" si="1"/>
        <v>45499</v>
      </c>
      <c r="B33" s="21">
        <f t="shared" si="0"/>
        <v>1</v>
      </c>
      <c r="C33" s="21">
        <v>0</v>
      </c>
      <c r="D33" s="23">
        <v>2033.0874</v>
      </c>
      <c r="E33" s="23">
        <v>1533.7326</v>
      </c>
    </row>
    <row r="34" s="2" customFormat="1" spans="1:5">
      <c r="A34" s="15">
        <f t="shared" si="1"/>
        <v>45500</v>
      </c>
      <c r="B34" s="21">
        <f t="shared" si="0"/>
        <v>1</v>
      </c>
      <c r="C34" s="21">
        <v>0</v>
      </c>
      <c r="D34" s="23">
        <v>1735.0401</v>
      </c>
      <c r="E34" s="23">
        <v>1308.8899</v>
      </c>
    </row>
    <row r="35" s="2" customFormat="1" spans="1:5">
      <c r="A35" s="15">
        <f t="shared" si="1"/>
        <v>45501</v>
      </c>
      <c r="B35" s="21">
        <f t="shared" si="0"/>
        <v>1</v>
      </c>
      <c r="C35" s="21">
        <v>0</v>
      </c>
      <c r="D35" s="23">
        <v>1480.1988</v>
      </c>
      <c r="E35" s="23">
        <v>1116.6412</v>
      </c>
    </row>
    <row r="36" s="2" customFormat="1" spans="1:5">
      <c r="A36" s="15">
        <f t="shared" si="1"/>
        <v>45502</v>
      </c>
      <c r="B36" s="21">
        <f t="shared" si="0"/>
        <v>1</v>
      </c>
      <c r="C36" s="21">
        <v>0</v>
      </c>
      <c r="D36" s="23">
        <v>2047.0581</v>
      </c>
      <c r="E36" s="23">
        <v>1544.2719</v>
      </c>
    </row>
    <row r="37" s="2" customFormat="1" spans="1:5">
      <c r="A37" s="15">
        <f t="shared" si="1"/>
        <v>45503</v>
      </c>
      <c r="B37" s="21">
        <f t="shared" si="0"/>
        <v>1</v>
      </c>
      <c r="C37" s="21">
        <v>0</v>
      </c>
      <c r="D37" s="23">
        <v>2253.2442</v>
      </c>
      <c r="E37" s="23">
        <v>1699.8158</v>
      </c>
    </row>
    <row r="38" s="2" customFormat="1" spans="1:5">
      <c r="A38" s="15">
        <f t="shared" si="1"/>
        <v>45504</v>
      </c>
      <c r="B38" s="21">
        <f t="shared" si="0"/>
        <v>1</v>
      </c>
      <c r="C38" s="21">
        <v>0</v>
      </c>
      <c r="D38" s="23">
        <v>2246.4213</v>
      </c>
      <c r="E38" s="23">
        <v>1694.6687</v>
      </c>
    </row>
    <row r="39" s="2" customFormat="1" spans="1:5">
      <c r="A39" s="15">
        <f t="shared" si="1"/>
        <v>45505</v>
      </c>
      <c r="B39" s="21">
        <f t="shared" si="0"/>
        <v>1</v>
      </c>
      <c r="C39" s="21">
        <v>0</v>
      </c>
      <c r="D39" s="23">
        <v>1080.3723</v>
      </c>
      <c r="E39" s="23">
        <v>815.0177</v>
      </c>
    </row>
    <row r="40" s="2" customFormat="1" spans="1:5">
      <c r="A40" s="15">
        <f t="shared" si="1"/>
        <v>45506</v>
      </c>
      <c r="B40" s="21">
        <f t="shared" si="0"/>
        <v>1</v>
      </c>
      <c r="C40" s="21">
        <v>0</v>
      </c>
      <c r="D40" s="23">
        <v>1991.1582</v>
      </c>
      <c r="E40" s="23">
        <v>1502.1018</v>
      </c>
    </row>
    <row r="41" s="2" customFormat="1" spans="1:5">
      <c r="A41" s="15">
        <f t="shared" si="1"/>
        <v>45507</v>
      </c>
      <c r="B41" s="21">
        <f t="shared" si="0"/>
        <v>1</v>
      </c>
      <c r="C41" s="21">
        <v>0</v>
      </c>
      <c r="D41" s="23">
        <v>1534.6623</v>
      </c>
      <c r="E41" s="23">
        <v>1157.7277</v>
      </c>
    </row>
    <row r="42" s="2" customFormat="1" spans="1:5">
      <c r="A42" s="15">
        <f t="shared" si="1"/>
        <v>45508</v>
      </c>
      <c r="B42" s="21">
        <f t="shared" si="0"/>
        <v>1</v>
      </c>
      <c r="C42" s="21">
        <v>0</v>
      </c>
      <c r="D42" s="23">
        <v>1157.3736</v>
      </c>
      <c r="E42" s="23">
        <v>873.1064</v>
      </c>
    </row>
    <row r="43" s="2" customFormat="1" spans="1:5">
      <c r="A43" s="15">
        <f t="shared" si="1"/>
        <v>45509</v>
      </c>
      <c r="B43" s="21">
        <f t="shared" si="0"/>
        <v>1</v>
      </c>
      <c r="C43" s="21">
        <v>0</v>
      </c>
      <c r="D43" s="23">
        <v>2279.3616</v>
      </c>
      <c r="E43" s="23">
        <v>1719.5184</v>
      </c>
    </row>
    <row r="44" s="2" customFormat="1" spans="1:5">
      <c r="A44" s="15">
        <f t="shared" si="1"/>
        <v>45510</v>
      </c>
      <c r="B44" s="21">
        <f t="shared" si="0"/>
        <v>1</v>
      </c>
      <c r="C44" s="21">
        <v>0</v>
      </c>
      <c r="D44" s="23">
        <v>1109.7957</v>
      </c>
      <c r="E44" s="23">
        <v>837.2143</v>
      </c>
    </row>
    <row r="45" s="2" customFormat="1" spans="1:5">
      <c r="A45" s="15">
        <f t="shared" si="1"/>
        <v>45511</v>
      </c>
      <c r="B45" s="21">
        <f t="shared" si="0"/>
        <v>1</v>
      </c>
      <c r="C45" s="21">
        <v>0</v>
      </c>
      <c r="D45" s="23">
        <v>2851.0146</v>
      </c>
      <c r="E45" s="23">
        <v>2150.7654</v>
      </c>
    </row>
    <row r="46" s="2" customFormat="1" spans="1:5">
      <c r="A46" s="15">
        <f t="shared" si="1"/>
        <v>45512</v>
      </c>
      <c r="B46" s="21">
        <f t="shared" si="0"/>
        <v>1</v>
      </c>
      <c r="C46" s="21">
        <v>0</v>
      </c>
      <c r="D46" s="23">
        <v>3026.5917</v>
      </c>
      <c r="E46" s="23">
        <v>2283.2183</v>
      </c>
    </row>
    <row r="47" s="2" customFormat="1" spans="1:5">
      <c r="A47" s="15">
        <f t="shared" si="1"/>
        <v>45513</v>
      </c>
      <c r="B47" s="21">
        <f t="shared" si="0"/>
        <v>1</v>
      </c>
      <c r="C47" s="21">
        <v>0</v>
      </c>
      <c r="D47" s="23">
        <v>2443.2651</v>
      </c>
      <c r="E47" s="23">
        <v>1843.1649</v>
      </c>
    </row>
    <row r="48" s="2" customFormat="1" spans="1:5">
      <c r="A48" s="15">
        <f t="shared" si="1"/>
        <v>45514</v>
      </c>
      <c r="B48" s="21">
        <f t="shared" si="0"/>
        <v>1</v>
      </c>
      <c r="C48" s="21">
        <v>0</v>
      </c>
      <c r="D48" s="23">
        <v>1673.0355</v>
      </c>
      <c r="E48" s="23">
        <v>1262.1145</v>
      </c>
    </row>
    <row r="49" s="2" customFormat="1" spans="1:5">
      <c r="A49" s="15">
        <f t="shared" si="1"/>
        <v>45515</v>
      </c>
      <c r="B49" s="21">
        <f t="shared" si="0"/>
        <v>1</v>
      </c>
      <c r="C49" s="21">
        <v>0</v>
      </c>
      <c r="D49" s="23">
        <v>1830.4752</v>
      </c>
      <c r="E49" s="23">
        <v>1380.8848</v>
      </c>
    </row>
    <row r="50" s="2" customFormat="1" spans="1:5">
      <c r="A50" s="15">
        <f t="shared" si="1"/>
        <v>45516</v>
      </c>
      <c r="B50" s="21">
        <f t="shared" si="0"/>
        <v>1</v>
      </c>
      <c r="C50" s="21">
        <v>0</v>
      </c>
      <c r="D50" s="23">
        <v>2792.7606</v>
      </c>
      <c r="E50" s="23">
        <v>2106.8194</v>
      </c>
    </row>
    <row r="51" s="2" customFormat="1" spans="1:5">
      <c r="A51" s="15">
        <f t="shared" si="1"/>
        <v>45517</v>
      </c>
      <c r="B51" s="21">
        <f t="shared" si="0"/>
        <v>1</v>
      </c>
      <c r="C51" s="21">
        <v>0</v>
      </c>
      <c r="D51" s="23">
        <v>2414.064</v>
      </c>
      <c r="E51" s="23">
        <v>1821.136</v>
      </c>
    </row>
    <row r="52" s="2" customFormat="1" spans="1:5">
      <c r="A52" s="15">
        <f t="shared" si="1"/>
        <v>45518</v>
      </c>
      <c r="B52" s="21">
        <f t="shared" si="0"/>
        <v>1</v>
      </c>
      <c r="C52" s="21">
        <v>0</v>
      </c>
      <c r="D52" s="23">
        <v>2044.9092</v>
      </c>
      <c r="E52" s="23">
        <v>1542.6508</v>
      </c>
    </row>
    <row r="53" s="2" customFormat="1" spans="1:5">
      <c r="A53" s="15">
        <f t="shared" si="1"/>
        <v>45519</v>
      </c>
      <c r="B53" s="21">
        <f t="shared" si="0"/>
        <v>1</v>
      </c>
      <c r="C53" s="21">
        <v>0</v>
      </c>
      <c r="D53" s="23">
        <v>2169.9729</v>
      </c>
      <c r="E53" s="23">
        <v>1636.9971</v>
      </c>
    </row>
    <row r="54" s="2" customFormat="1" spans="1:5">
      <c r="A54" s="15">
        <f t="shared" si="1"/>
        <v>45520</v>
      </c>
      <c r="B54" s="21">
        <f t="shared" si="0"/>
        <v>1</v>
      </c>
      <c r="C54" s="21">
        <v>0</v>
      </c>
      <c r="D54" s="23">
        <v>2086.4451</v>
      </c>
      <c r="E54" s="23">
        <v>1573.9849</v>
      </c>
    </row>
    <row r="55" s="2" customFormat="1" spans="1:5">
      <c r="A55" s="15">
        <f t="shared" si="1"/>
        <v>45521</v>
      </c>
      <c r="B55" s="21">
        <f t="shared" si="0"/>
        <v>1</v>
      </c>
      <c r="C55" s="21">
        <v>0</v>
      </c>
      <c r="D55" s="23">
        <v>1462.107</v>
      </c>
      <c r="E55" s="23">
        <v>1102.993</v>
      </c>
    </row>
    <row r="56" s="2" customFormat="1" spans="1:5">
      <c r="A56" s="15">
        <f t="shared" si="1"/>
        <v>45522</v>
      </c>
      <c r="B56" s="21">
        <f t="shared" si="0"/>
        <v>1</v>
      </c>
      <c r="C56" s="21">
        <v>0</v>
      </c>
      <c r="D56" s="23">
        <v>1541.6277</v>
      </c>
      <c r="E56" s="23">
        <v>1162.9823</v>
      </c>
    </row>
    <row r="57" s="2" customFormat="1" spans="1:5">
      <c r="A57" s="15">
        <f t="shared" si="1"/>
        <v>45523</v>
      </c>
      <c r="B57" s="21">
        <f t="shared" si="0"/>
        <v>1</v>
      </c>
      <c r="C57" s="21">
        <v>0</v>
      </c>
      <c r="D57" s="23">
        <v>2014.3401</v>
      </c>
      <c r="E57" s="23">
        <v>1519.5899</v>
      </c>
    </row>
    <row r="58" s="2" customFormat="1" spans="1:5">
      <c r="A58" s="15">
        <f t="shared" si="1"/>
        <v>45524</v>
      </c>
      <c r="B58" s="21">
        <f t="shared" si="0"/>
        <v>1</v>
      </c>
      <c r="C58" s="21">
        <v>0</v>
      </c>
      <c r="D58" s="23">
        <v>3869.3823</v>
      </c>
      <c r="E58" s="23">
        <v>2919.0077</v>
      </c>
    </row>
    <row r="59" s="2" customFormat="1" spans="1:5">
      <c r="A59" s="15">
        <f t="shared" si="1"/>
        <v>45525</v>
      </c>
      <c r="B59" s="21">
        <f t="shared" si="0"/>
        <v>1</v>
      </c>
      <c r="C59" s="21">
        <v>0</v>
      </c>
      <c r="D59" s="23">
        <v>1880.658</v>
      </c>
      <c r="E59" s="23">
        <v>1418.742</v>
      </c>
    </row>
    <row r="60" s="2" customFormat="1" spans="1:5">
      <c r="A60" s="15">
        <f t="shared" si="1"/>
        <v>45526</v>
      </c>
      <c r="B60" s="21">
        <f t="shared" si="0"/>
        <v>1</v>
      </c>
      <c r="C60" s="21">
        <v>0</v>
      </c>
      <c r="D60" s="23">
        <v>2264.7354</v>
      </c>
      <c r="E60" s="23">
        <v>1708.4846</v>
      </c>
    </row>
    <row r="61" s="2" customFormat="1" spans="1:5">
      <c r="A61" s="15">
        <f t="shared" si="1"/>
        <v>45527</v>
      </c>
      <c r="B61" s="21">
        <f t="shared" si="0"/>
        <v>1</v>
      </c>
      <c r="C61" s="21">
        <v>0</v>
      </c>
      <c r="D61" s="23">
        <v>4189.0383</v>
      </c>
      <c r="E61" s="23">
        <v>3160.1517</v>
      </c>
    </row>
    <row r="62" s="2" customFormat="1" spans="1:5">
      <c r="A62" s="15">
        <f t="shared" si="1"/>
        <v>45528</v>
      </c>
      <c r="B62" s="21">
        <f t="shared" si="0"/>
        <v>1</v>
      </c>
      <c r="C62" s="21">
        <v>0</v>
      </c>
      <c r="D62" s="23">
        <v>1544.5404</v>
      </c>
      <c r="E62" s="23">
        <v>1165.1796</v>
      </c>
    </row>
    <row r="63" s="2" customFormat="1" spans="1:5">
      <c r="A63" s="15">
        <f t="shared" si="1"/>
        <v>45529</v>
      </c>
      <c r="B63" s="21">
        <f t="shared" si="0"/>
        <v>1</v>
      </c>
      <c r="C63" s="21">
        <v>0</v>
      </c>
      <c r="D63" s="23">
        <v>1517.9556</v>
      </c>
      <c r="E63" s="23">
        <v>1145.1244</v>
      </c>
    </row>
    <row r="64" s="2" customFormat="1" spans="1:5">
      <c r="A64" s="15">
        <f t="shared" si="1"/>
        <v>45530</v>
      </c>
      <c r="B64" s="21">
        <f t="shared" si="0"/>
        <v>1</v>
      </c>
      <c r="C64" s="21">
        <v>0</v>
      </c>
      <c r="D64" s="23">
        <v>2657.91</v>
      </c>
      <c r="E64" s="23">
        <v>2005.09</v>
      </c>
    </row>
    <row r="65" s="2" customFormat="1" spans="1:5">
      <c r="A65" s="15">
        <f t="shared" si="1"/>
        <v>45531</v>
      </c>
      <c r="B65" s="21">
        <f t="shared" si="0"/>
        <v>1</v>
      </c>
      <c r="C65" s="21">
        <v>0</v>
      </c>
      <c r="D65" s="23">
        <v>2897.2416</v>
      </c>
      <c r="E65" s="23">
        <v>2185.6384</v>
      </c>
    </row>
    <row r="66" s="2" customFormat="1" spans="1:5">
      <c r="A66" s="15">
        <f t="shared" si="1"/>
        <v>45532</v>
      </c>
      <c r="B66" s="21">
        <f t="shared" si="0"/>
        <v>1</v>
      </c>
      <c r="C66" s="21">
        <v>0</v>
      </c>
      <c r="D66" s="23">
        <v>1954.7067</v>
      </c>
      <c r="E66" s="23">
        <v>1474.6033</v>
      </c>
    </row>
    <row r="67" s="2" customFormat="1" spans="1:5">
      <c r="A67" s="15">
        <f t="shared" si="1"/>
        <v>45533</v>
      </c>
      <c r="B67" s="21">
        <f t="shared" si="0"/>
        <v>1</v>
      </c>
      <c r="C67" s="21">
        <v>0</v>
      </c>
      <c r="D67" s="23">
        <v>2272.1283</v>
      </c>
      <c r="E67" s="23">
        <v>1714.0617</v>
      </c>
    </row>
    <row r="68" s="2" customFormat="1" spans="1:5">
      <c r="A68" s="15">
        <f t="shared" si="1"/>
        <v>45534</v>
      </c>
      <c r="B68" s="21">
        <f t="shared" si="0"/>
        <v>1</v>
      </c>
      <c r="C68" s="21">
        <v>0</v>
      </c>
      <c r="D68" s="23">
        <v>5287.8957</v>
      </c>
      <c r="E68" s="23">
        <v>3989.1143</v>
      </c>
    </row>
    <row r="69" s="2" customFormat="1" spans="1:5">
      <c r="A69" s="15">
        <f t="shared" si="1"/>
        <v>45535</v>
      </c>
      <c r="B69" s="21">
        <f t="shared" si="0"/>
        <v>1</v>
      </c>
      <c r="C69" s="21">
        <v>0</v>
      </c>
      <c r="D69" s="23">
        <v>1452.2859</v>
      </c>
      <c r="E69" s="23">
        <v>1095.5841</v>
      </c>
    </row>
    <row r="70" s="2" customFormat="1" spans="1:5">
      <c r="A70" s="15">
        <f t="shared" si="1"/>
        <v>45536</v>
      </c>
      <c r="B70" s="21">
        <f t="shared" si="0"/>
        <v>1</v>
      </c>
      <c r="C70" s="21">
        <v>0</v>
      </c>
      <c r="D70" s="23">
        <v>2769.7725</v>
      </c>
      <c r="E70" s="23">
        <v>2089.4775</v>
      </c>
    </row>
    <row r="71" s="2" customFormat="1" spans="1:5">
      <c r="A71" s="15">
        <f t="shared" si="1"/>
        <v>45537</v>
      </c>
      <c r="B71" s="21">
        <f t="shared" si="0"/>
        <v>1</v>
      </c>
      <c r="C71" s="21">
        <v>0</v>
      </c>
      <c r="D71" s="23">
        <v>2153.2434</v>
      </c>
      <c r="E71" s="23">
        <v>1624.3766</v>
      </c>
    </row>
    <row r="72" s="2" customFormat="1" spans="1:5">
      <c r="A72" s="15">
        <f t="shared" si="1"/>
        <v>45538</v>
      </c>
      <c r="B72" s="21">
        <f t="shared" ref="B72:B99" si="2">IF(C72="",NA(),1-C72)</f>
        <v>1</v>
      </c>
      <c r="C72" s="21">
        <v>0</v>
      </c>
      <c r="D72" s="23">
        <v>7233.5109</v>
      </c>
      <c r="E72" s="23">
        <v>5456.8591</v>
      </c>
    </row>
    <row r="73" s="2" customFormat="1" spans="1:5">
      <c r="A73" s="15">
        <f t="shared" ref="A73:A99" si="3">A72+1</f>
        <v>45539</v>
      </c>
      <c r="B73" s="21">
        <f t="shared" si="2"/>
        <v>1</v>
      </c>
      <c r="C73" s="21">
        <v>0</v>
      </c>
      <c r="D73" s="23">
        <v>2123.592</v>
      </c>
      <c r="E73" s="23">
        <v>1602.008</v>
      </c>
    </row>
    <row r="74" s="2" customFormat="1" spans="1:5">
      <c r="A74" s="15">
        <f t="shared" si="3"/>
        <v>45540</v>
      </c>
      <c r="B74" s="21">
        <f t="shared" si="2"/>
        <v>1</v>
      </c>
      <c r="C74" s="21">
        <v>0</v>
      </c>
      <c r="D74" s="23">
        <v>2180.7174</v>
      </c>
      <c r="E74" s="23">
        <v>1645.1026</v>
      </c>
    </row>
    <row r="75" s="2" customFormat="1" spans="1:5">
      <c r="A75" s="15">
        <f t="shared" si="3"/>
        <v>45541</v>
      </c>
      <c r="B75" s="21">
        <f t="shared" si="2"/>
        <v>1</v>
      </c>
      <c r="C75" s="21">
        <v>0</v>
      </c>
      <c r="D75" s="23">
        <v>1945.809</v>
      </c>
      <c r="E75" s="23">
        <v>1467.891</v>
      </c>
    </row>
    <row r="76" s="2" customFormat="1" spans="1:5">
      <c r="A76" s="15">
        <f t="shared" si="3"/>
        <v>45542</v>
      </c>
      <c r="B76" s="21">
        <f t="shared" si="2"/>
        <v>1</v>
      </c>
      <c r="C76" s="21">
        <v>0</v>
      </c>
      <c r="D76" s="23">
        <v>1948.2486</v>
      </c>
      <c r="E76" s="23">
        <v>1469.7314</v>
      </c>
    </row>
    <row r="77" s="2" customFormat="1" spans="1:5">
      <c r="A77" s="15">
        <f t="shared" si="3"/>
        <v>45543</v>
      </c>
      <c r="B77" s="21">
        <f t="shared" si="2"/>
        <v>1</v>
      </c>
      <c r="C77" s="21">
        <v>0</v>
      </c>
      <c r="D77" s="23">
        <v>1357.9908</v>
      </c>
      <c r="E77" s="23">
        <v>1024.4492</v>
      </c>
    </row>
    <row r="78" s="2" customFormat="1" spans="1:5">
      <c r="A78" s="15">
        <f t="shared" si="3"/>
        <v>45544</v>
      </c>
      <c r="B78" s="21">
        <f t="shared" si="2"/>
        <v>1</v>
      </c>
      <c r="C78" s="21">
        <v>0</v>
      </c>
      <c r="D78" s="23">
        <v>2431.9449</v>
      </c>
      <c r="E78" s="23">
        <v>1834.6251</v>
      </c>
    </row>
    <row r="79" s="2" customFormat="1" spans="1:5">
      <c r="A79" s="15">
        <f t="shared" si="3"/>
        <v>45545</v>
      </c>
      <c r="B79" s="21">
        <f t="shared" si="2"/>
        <v>1</v>
      </c>
      <c r="C79" s="21">
        <v>0</v>
      </c>
      <c r="D79" s="23">
        <v>2844.1803</v>
      </c>
      <c r="E79" s="23">
        <v>2145.6097</v>
      </c>
    </row>
    <row r="80" s="2" customFormat="1" spans="1:5">
      <c r="A80" s="15">
        <f t="shared" si="3"/>
        <v>45546</v>
      </c>
      <c r="B80" s="21">
        <f t="shared" si="2"/>
        <v>1</v>
      </c>
      <c r="C80" s="21">
        <v>0</v>
      </c>
      <c r="D80" s="23">
        <v>2196.039</v>
      </c>
      <c r="E80" s="23">
        <v>1656.661</v>
      </c>
    </row>
    <row r="81" s="2" customFormat="1" spans="1:5">
      <c r="A81" s="15">
        <f t="shared" si="3"/>
        <v>45547</v>
      </c>
      <c r="B81" s="21">
        <f t="shared" si="2"/>
        <v>1</v>
      </c>
      <c r="C81" s="21">
        <v>0</v>
      </c>
      <c r="D81" s="23">
        <v>3879.42</v>
      </c>
      <c r="E81" s="23">
        <v>2926.58</v>
      </c>
    </row>
    <row r="82" s="2" customFormat="1" spans="1:5">
      <c r="A82" s="15">
        <f t="shared" si="3"/>
        <v>45548</v>
      </c>
      <c r="B82" s="21">
        <f t="shared" si="2"/>
        <v>1</v>
      </c>
      <c r="C82" s="21">
        <v>0</v>
      </c>
      <c r="D82" s="23">
        <v>3043.4124</v>
      </c>
      <c r="E82" s="23">
        <v>2295.9076</v>
      </c>
    </row>
    <row r="83" s="2" customFormat="1" spans="1:5">
      <c r="A83" s="15">
        <f t="shared" si="3"/>
        <v>45549</v>
      </c>
      <c r="B83" s="21">
        <f t="shared" si="2"/>
        <v>1</v>
      </c>
      <c r="C83" s="21">
        <v>0</v>
      </c>
      <c r="D83" s="23">
        <v>6635.7747</v>
      </c>
      <c r="E83" s="23">
        <v>5005.9353</v>
      </c>
    </row>
    <row r="84" s="2" customFormat="1" spans="1:5">
      <c r="A84" s="15">
        <f t="shared" si="3"/>
        <v>45550</v>
      </c>
      <c r="B84" s="21">
        <f t="shared" si="2"/>
        <v>1</v>
      </c>
      <c r="C84" s="21">
        <v>0</v>
      </c>
      <c r="D84" s="23">
        <v>1054.9161</v>
      </c>
      <c r="E84" s="23">
        <v>795.8139</v>
      </c>
    </row>
    <row r="85" s="2" customFormat="1" spans="1:5">
      <c r="A85" s="15">
        <f t="shared" si="3"/>
        <v>45551</v>
      </c>
      <c r="B85" s="21">
        <f t="shared" si="2"/>
        <v>1</v>
      </c>
      <c r="C85" s="21">
        <v>0</v>
      </c>
      <c r="D85" s="23">
        <v>3479.5707</v>
      </c>
      <c r="E85" s="23">
        <v>2624.9393</v>
      </c>
    </row>
    <row r="86" s="2" customFormat="1" spans="1:5">
      <c r="A86" s="15">
        <f t="shared" si="3"/>
        <v>45552</v>
      </c>
      <c r="B86" s="21">
        <f t="shared" si="2"/>
        <v>1</v>
      </c>
      <c r="C86" s="21">
        <v>0</v>
      </c>
      <c r="D86" s="23">
        <v>2389.8618</v>
      </c>
      <c r="E86" s="23">
        <v>1802.8782</v>
      </c>
    </row>
    <row r="87" s="2" customFormat="1" spans="1:5">
      <c r="A87" s="15">
        <f t="shared" si="3"/>
        <v>45553</v>
      </c>
      <c r="B87" s="21">
        <f t="shared" si="2"/>
        <v>1</v>
      </c>
      <c r="C87" s="21">
        <v>0</v>
      </c>
      <c r="D87" s="23">
        <v>1889.9718</v>
      </c>
      <c r="E87" s="23">
        <v>1425.7682</v>
      </c>
    </row>
    <row r="88" s="2" customFormat="1" spans="1:5">
      <c r="A88" s="15">
        <f t="shared" si="3"/>
        <v>45554</v>
      </c>
      <c r="B88" s="21">
        <f t="shared" si="2"/>
        <v>1</v>
      </c>
      <c r="C88" s="21">
        <v>0</v>
      </c>
      <c r="D88" s="23">
        <v>2898.8148</v>
      </c>
      <c r="E88" s="23">
        <v>2186.8252</v>
      </c>
    </row>
    <row r="89" s="2" customFormat="1" spans="1:5">
      <c r="A89" s="15">
        <f t="shared" si="3"/>
        <v>45555</v>
      </c>
      <c r="B89" s="21">
        <f t="shared" si="2"/>
        <v>1</v>
      </c>
      <c r="C89" s="21">
        <v>0</v>
      </c>
      <c r="D89" s="23">
        <v>2374.4889</v>
      </c>
      <c r="E89" s="23">
        <v>1791.2811</v>
      </c>
    </row>
    <row r="90" s="2" customFormat="1" spans="1:5">
      <c r="A90" s="15">
        <f t="shared" si="3"/>
        <v>45556</v>
      </c>
      <c r="B90" s="21">
        <f t="shared" si="2"/>
        <v>1</v>
      </c>
      <c r="C90" s="21">
        <v>0</v>
      </c>
      <c r="D90" s="23">
        <v>1511.5659</v>
      </c>
      <c r="E90" s="23">
        <v>1140.3041</v>
      </c>
    </row>
    <row r="91" s="2" customFormat="1" spans="1:5">
      <c r="A91" s="15">
        <f t="shared" si="3"/>
        <v>45557</v>
      </c>
      <c r="B91" s="21">
        <f t="shared" si="2"/>
        <v>1</v>
      </c>
      <c r="C91" s="21">
        <v>0</v>
      </c>
      <c r="D91" s="23">
        <v>1426.5333</v>
      </c>
      <c r="E91" s="23">
        <v>1076.1567</v>
      </c>
    </row>
    <row r="92" s="2" customFormat="1" spans="1:5">
      <c r="A92" s="15">
        <f t="shared" si="3"/>
        <v>45558</v>
      </c>
      <c r="B92" s="21">
        <f t="shared" si="2"/>
        <v>1</v>
      </c>
      <c r="C92" s="21">
        <v>0</v>
      </c>
      <c r="D92" s="23">
        <v>2188.0761</v>
      </c>
      <c r="E92" s="23">
        <v>1650.6539</v>
      </c>
    </row>
    <row r="93" s="2" customFormat="1" spans="1:5">
      <c r="A93" s="15">
        <f t="shared" si="3"/>
        <v>45559</v>
      </c>
      <c r="B93" s="21">
        <f t="shared" si="2"/>
        <v>1</v>
      </c>
      <c r="C93" s="21">
        <v>0</v>
      </c>
      <c r="D93" s="23">
        <v>2244.1926</v>
      </c>
      <c r="E93" s="23">
        <v>1692.9874</v>
      </c>
    </row>
    <row r="94" s="2" customFormat="1" spans="1:5">
      <c r="A94" s="15">
        <f t="shared" si="3"/>
        <v>45560</v>
      </c>
      <c r="B94" s="21">
        <f t="shared" si="2"/>
        <v>1</v>
      </c>
      <c r="C94" s="21">
        <v>0</v>
      </c>
      <c r="D94" s="23">
        <v>2184.696</v>
      </c>
      <c r="E94" s="23">
        <v>1648.104</v>
      </c>
    </row>
    <row r="95" s="2" customFormat="1" spans="1:5">
      <c r="A95" s="15">
        <f t="shared" si="3"/>
        <v>45561</v>
      </c>
      <c r="B95" s="21">
        <f t="shared" si="2"/>
        <v>1</v>
      </c>
      <c r="C95" s="21">
        <v>0</v>
      </c>
      <c r="D95" s="23">
        <v>2293.2297</v>
      </c>
      <c r="E95" s="23">
        <v>1729.9803</v>
      </c>
    </row>
    <row r="96" s="2" customFormat="1" spans="1:5">
      <c r="A96" s="15">
        <f t="shared" si="3"/>
        <v>45562</v>
      </c>
      <c r="B96" s="21">
        <f t="shared" si="2"/>
        <v>1</v>
      </c>
      <c r="C96" s="21">
        <v>0</v>
      </c>
      <c r="D96" s="23">
        <v>1983.8508</v>
      </c>
      <c r="E96" s="23">
        <v>1496.5892</v>
      </c>
    </row>
    <row r="97" s="2" customFormat="1" spans="1:5">
      <c r="A97" s="15">
        <f t="shared" si="3"/>
        <v>45563</v>
      </c>
      <c r="B97" s="21">
        <f t="shared" si="2"/>
        <v>1</v>
      </c>
      <c r="C97" s="21">
        <v>0</v>
      </c>
      <c r="D97" s="23">
        <v>1622.4651</v>
      </c>
      <c r="E97" s="23">
        <v>1223.9649</v>
      </c>
    </row>
    <row r="98" s="2" customFormat="1" spans="1:5">
      <c r="A98" s="15">
        <f t="shared" si="3"/>
        <v>45564</v>
      </c>
      <c r="B98" s="21">
        <f t="shared" si="2"/>
        <v>1</v>
      </c>
      <c r="C98" s="21">
        <v>0</v>
      </c>
      <c r="D98" s="23">
        <v>1432.4955</v>
      </c>
      <c r="E98" s="23">
        <v>1080.6545</v>
      </c>
    </row>
    <row r="99" spans="1:5">
      <c r="A99" s="15">
        <f t="shared" si="3"/>
        <v>45565</v>
      </c>
      <c r="B99" s="21">
        <f t="shared" si="2"/>
        <v>1</v>
      </c>
      <c r="C99" s="21">
        <v>0</v>
      </c>
      <c r="D99" s="23">
        <v>3188.4546</v>
      </c>
      <c r="E99" s="23">
        <v>2405.3254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0.159342345257353</v>
      </c>
      <c r="G4" s="54">
        <f ca="1">RAND()</f>
        <v>0.565178353922429</v>
      </c>
      <c r="H4" s="54">
        <f ca="1">RAND()*(1-G4)</f>
        <v>0.275479300820217</v>
      </c>
      <c r="I4" s="62">
        <f ca="1">INT(RAND()*1000)</f>
        <v>224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0.9860547283412</v>
      </c>
      <c r="H4" s="46" t="str">
        <f ca="1">IF(G4&gt;=$H$1,"Y","N")</f>
        <v>Y</v>
      </c>
      <c r="I4" s="46">
        <f ca="1">RAND()*(0.02)</f>
        <v>0.0119596058189922</v>
      </c>
      <c r="J4" s="46" t="str">
        <f ca="1">IF(I4&lt;=$J$1,"Y","N")</f>
        <v>Y</v>
      </c>
      <c r="K4" s="46">
        <f ca="1">RAND()*(0.002)</f>
        <v>0.00198566583980743</v>
      </c>
      <c r="L4" s="46" t="str">
        <f ca="1">IF(K4&lt;=$L$1,"Y","N")</f>
        <v>N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0.983981896652601</v>
      </c>
      <c r="H5" s="46" t="str">
        <f ca="1" t="shared" ref="H5" si="1">IF(G5&gt;=$H$1,"Y","N")</f>
        <v>Y</v>
      </c>
      <c r="I5" s="46">
        <f ca="1" t="shared" ref="I5" si="2">RAND()*(0.02)</f>
        <v>0.0147872272437178</v>
      </c>
      <c r="J5" s="46" t="str">
        <f ca="1" t="shared" ref="J5" si="3">IF(I5&lt;=$J$1,"Y","N")</f>
        <v>Y</v>
      </c>
      <c r="K5" s="46">
        <f ca="1" t="shared" ref="K5" si="4">RAND()*(0.002)</f>
        <v>0.00123087610368102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0.978805149184827</v>
      </c>
      <c r="H6" s="46" t="str">
        <f ca="1" t="shared" ref="H6" si="7">IF(G6&gt;=$H$1,"Y","N")</f>
        <v>N</v>
      </c>
      <c r="I6" s="46">
        <f ca="1" t="shared" ref="I6" si="8">RAND()*(0.02)</f>
        <v>0.0197673523918074</v>
      </c>
      <c r="J6" s="46" t="str">
        <f ca="1" t="shared" ref="J6" si="9">IF(I6&lt;=$J$1,"Y","N")</f>
        <v>N</v>
      </c>
      <c r="K6" s="46">
        <f ca="1" t="shared" ref="K6" si="10">RAND()*(0.002)</f>
        <v>0.00142749842336519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0.994443040060897</v>
      </c>
      <c r="H7" s="46" t="str">
        <f ca="1" t="shared" ref="H7:H37" si="13">IF(G7&gt;=$H$1,"Y","N")</f>
        <v>Y</v>
      </c>
      <c r="I7" s="46">
        <f ca="1" t="shared" ref="I7:I37" si="14">RAND()*(0.02)</f>
        <v>0.004921947003463</v>
      </c>
      <c r="J7" s="46" t="str">
        <f ca="1" t="shared" ref="J7:J37" si="15">IF(I7&lt;=$J$1,"Y","N")</f>
        <v>Y</v>
      </c>
      <c r="K7" s="46">
        <f ca="1" t="shared" ref="K7:K37" si="16">RAND()*(0.002)</f>
        <v>0.000635012935640182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0.996141913771479</v>
      </c>
      <c r="H8" s="46" t="str">
        <f ca="1" t="shared" si="13"/>
        <v>Y</v>
      </c>
      <c r="I8" s="46">
        <f ca="1" t="shared" si="14"/>
        <v>0.00314829781840063</v>
      </c>
      <c r="J8" s="46" t="str">
        <f ca="1" t="shared" si="15"/>
        <v>Y</v>
      </c>
      <c r="K8" s="46">
        <f ca="1" t="shared" si="16"/>
        <v>0.000709788410119988</v>
      </c>
      <c r="L8" s="46" t="str">
        <f ca="1" t="shared" si="17"/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0.989956808093933</v>
      </c>
      <c r="H9" s="46" t="str">
        <f ca="1" t="shared" si="13"/>
        <v>Y</v>
      </c>
      <c r="I9" s="46">
        <f ca="1" t="shared" si="14"/>
        <v>0.00973762598829606</v>
      </c>
      <c r="J9" s="46" t="str">
        <f ca="1" t="shared" si="15"/>
        <v>Y</v>
      </c>
      <c r="K9" s="46">
        <f ca="1" t="shared" si="16"/>
        <v>0.000305565917771008</v>
      </c>
      <c r="L9" s="46" t="str">
        <f ca="1" t="shared" si="17"/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0.993747327715487</v>
      </c>
      <c r="H10" s="46" t="str">
        <f ca="1" t="shared" si="13"/>
        <v>Y</v>
      </c>
      <c r="I10" s="46">
        <f ca="1" t="shared" si="14"/>
        <v>0.00522147076841959</v>
      </c>
      <c r="J10" s="46" t="str">
        <f ca="1" t="shared" si="15"/>
        <v>Y</v>
      </c>
      <c r="K10" s="46">
        <f ca="1" t="shared" si="16"/>
        <v>0.00103120151609338</v>
      </c>
      <c r="L10" s="46" t="str">
        <f ca="1" t="shared" si="17"/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0.994643665223503</v>
      </c>
      <c r="H11" s="46" t="str">
        <f ca="1" t="shared" si="13"/>
        <v>Y</v>
      </c>
      <c r="I11" s="46">
        <f ca="1" t="shared" si="14"/>
        <v>0.00517110803068882</v>
      </c>
      <c r="J11" s="46" t="str">
        <f ca="1" t="shared" si="15"/>
        <v>Y</v>
      </c>
      <c r="K11" s="46">
        <f ca="1" t="shared" si="16"/>
        <v>0.000185226745808058</v>
      </c>
      <c r="L11" s="46" t="str">
        <f ca="1" t="shared" si="17"/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0.985136269044407</v>
      </c>
      <c r="H12" s="46" t="str">
        <f ca="1" t="shared" si="13"/>
        <v>Y</v>
      </c>
      <c r="I12" s="46">
        <f ca="1" t="shared" si="14"/>
        <v>0.014832757875723</v>
      </c>
      <c r="J12" s="46" t="str">
        <f ca="1" t="shared" si="15"/>
        <v>Y</v>
      </c>
      <c r="K12" s="46">
        <f ca="1" t="shared" si="16"/>
        <v>3.09730798700305e-5</v>
      </c>
      <c r="L12" s="46" t="str">
        <f ca="1" t="shared" si="17"/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0.981296174159615</v>
      </c>
      <c r="H13" s="46" t="str">
        <f ca="1" t="shared" si="13"/>
        <v>N</v>
      </c>
      <c r="I13" s="46">
        <f ca="1" t="shared" si="14"/>
        <v>0.0168211879255212</v>
      </c>
      <c r="J13" s="46" t="str">
        <f ca="1" t="shared" si="15"/>
        <v>N</v>
      </c>
      <c r="K13" s="46">
        <f ca="1" t="shared" si="16"/>
        <v>0.00188263791486406</v>
      </c>
      <c r="L13" s="46" t="str">
        <f ca="1" t="shared" si="17"/>
        <v>N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0.985378580218716</v>
      </c>
      <c r="H14" s="46" t="str">
        <f ca="1" t="shared" si="13"/>
        <v>Y</v>
      </c>
      <c r="I14" s="46">
        <f ca="1" t="shared" si="14"/>
        <v>0.0130201030433835</v>
      </c>
      <c r="J14" s="46" t="str">
        <f ca="1" t="shared" si="15"/>
        <v>Y</v>
      </c>
      <c r="K14" s="46">
        <f ca="1" t="shared" si="16"/>
        <v>0.00160131673790068</v>
      </c>
      <c r="L14" s="46" t="str">
        <f ca="1" t="shared" si="17"/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0.989369594615346</v>
      </c>
      <c r="H15" s="46" t="str">
        <f ca="1" t="shared" si="13"/>
        <v>Y</v>
      </c>
      <c r="I15" s="46">
        <f ca="1" t="shared" si="14"/>
        <v>0.00916286285455391</v>
      </c>
      <c r="J15" s="46" t="str">
        <f ca="1" t="shared" si="15"/>
        <v>Y</v>
      </c>
      <c r="K15" s="46">
        <f ca="1" t="shared" si="16"/>
        <v>0.00146754253010006</v>
      </c>
      <c r="L15" s="46" t="str">
        <f ca="1" t="shared" si="17"/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0.993879595487669</v>
      </c>
      <c r="H16" s="46" t="str">
        <f ca="1" t="shared" si="13"/>
        <v>Y</v>
      </c>
      <c r="I16" s="46">
        <f ca="1" t="shared" si="14"/>
        <v>0.00495378442992111</v>
      </c>
      <c r="J16" s="46" t="str">
        <f ca="1" t="shared" si="15"/>
        <v>Y</v>
      </c>
      <c r="K16" s="46">
        <f ca="1" t="shared" si="16"/>
        <v>0.00116662008241035</v>
      </c>
      <c r="L16" s="46" t="str">
        <f ca="1" t="shared" si="17"/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0.996396952481422</v>
      </c>
      <c r="H17" s="46" t="str">
        <f ca="1" t="shared" si="13"/>
        <v>Y</v>
      </c>
      <c r="I17" s="46">
        <f ca="1" t="shared" si="14"/>
        <v>0.00228771296079464</v>
      </c>
      <c r="J17" s="46" t="str">
        <f ca="1" t="shared" si="15"/>
        <v>Y</v>
      </c>
      <c r="K17" s="46">
        <f ca="1" t="shared" si="16"/>
        <v>0.00131533455778322</v>
      </c>
      <c r="L17" s="46" t="str">
        <f ca="1" t="shared" si="17"/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0.996878673583775</v>
      </c>
      <c r="H18" s="46" t="str">
        <f ca="1" t="shared" si="13"/>
        <v>Y</v>
      </c>
      <c r="I18" s="46">
        <f ca="1" t="shared" si="14"/>
        <v>0.0014756100142506</v>
      </c>
      <c r="J18" s="46" t="str">
        <f ca="1" t="shared" si="15"/>
        <v>Y</v>
      </c>
      <c r="K18" s="46">
        <f ca="1" t="shared" si="16"/>
        <v>0.00164571640197407</v>
      </c>
      <c r="L18" s="46" t="str">
        <f ca="1" t="shared" si="17"/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0.996788203019629</v>
      </c>
      <c r="H19" s="46" t="str">
        <f ca="1" t="shared" si="13"/>
        <v>Y</v>
      </c>
      <c r="I19" s="46">
        <f ca="1" t="shared" si="14"/>
        <v>0.00217201441425286</v>
      </c>
      <c r="J19" s="46" t="str">
        <f ca="1" t="shared" si="15"/>
        <v>Y</v>
      </c>
      <c r="K19" s="46">
        <f ca="1" t="shared" si="16"/>
        <v>0.00103978256611777</v>
      </c>
      <c r="L19" s="46" t="str">
        <f ca="1" t="shared" si="17"/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0.984639541819077</v>
      </c>
      <c r="H20" s="46" t="str">
        <f ca="1" t="shared" si="13"/>
        <v>Y</v>
      </c>
      <c r="I20" s="46">
        <f ca="1" t="shared" si="14"/>
        <v>0.0142032735702929</v>
      </c>
      <c r="J20" s="46" t="str">
        <f ca="1" t="shared" si="15"/>
        <v>Y</v>
      </c>
      <c r="K20" s="46">
        <f ca="1" t="shared" si="16"/>
        <v>0.00115718461063008</v>
      </c>
      <c r="L20" s="46" t="str">
        <f ca="1" t="shared" si="17"/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0.984774411176439</v>
      </c>
      <c r="H21" s="46" t="str">
        <f ca="1" t="shared" si="13"/>
        <v>Y</v>
      </c>
      <c r="I21" s="46">
        <f ca="1" t="shared" si="14"/>
        <v>0.0137361259904249</v>
      </c>
      <c r="J21" s="46" t="str">
        <f ca="1" t="shared" si="15"/>
        <v>Y</v>
      </c>
      <c r="K21" s="46">
        <f ca="1" t="shared" si="16"/>
        <v>0.00148946283313574</v>
      </c>
      <c r="L21" s="46" t="str">
        <f ca="1" t="shared" si="17"/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0.97896960386033</v>
      </c>
      <c r="H22" s="46" t="str">
        <f ca="1" t="shared" si="13"/>
        <v>N</v>
      </c>
      <c r="I22" s="46">
        <f ca="1" t="shared" si="14"/>
        <v>0.0198791413061806</v>
      </c>
      <c r="J22" s="46" t="str">
        <f ca="1" t="shared" si="15"/>
        <v>N</v>
      </c>
      <c r="K22" s="46">
        <f ca="1" t="shared" si="16"/>
        <v>0.0011512548334895</v>
      </c>
      <c r="L22" s="46" t="str">
        <f ca="1" t="shared" si="17"/>
        <v>Y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0.984481028501357</v>
      </c>
      <c r="H23" s="46" t="str">
        <f ca="1" t="shared" si="13"/>
        <v>Y</v>
      </c>
      <c r="I23" s="46">
        <f ca="1" t="shared" si="14"/>
        <v>0.0137127623844568</v>
      </c>
      <c r="J23" s="46" t="str">
        <f ca="1" t="shared" si="15"/>
        <v>Y</v>
      </c>
      <c r="K23" s="46">
        <f ca="1" t="shared" si="16"/>
        <v>0.00180620911418594</v>
      </c>
      <c r="L23" s="46" t="str">
        <f ca="1" t="shared" si="17"/>
        <v>N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0.986066497443656</v>
      </c>
      <c r="H24" s="46" t="str">
        <f ca="1" t="shared" si="13"/>
        <v>Y</v>
      </c>
      <c r="I24" s="46">
        <f ca="1" t="shared" si="14"/>
        <v>0.0137481601139638</v>
      </c>
      <c r="J24" s="46" t="str">
        <f ca="1" t="shared" si="15"/>
        <v>Y</v>
      </c>
      <c r="K24" s="46">
        <f ca="1" t="shared" si="16"/>
        <v>0.000185342442380398</v>
      </c>
      <c r="L24" s="46" t="str">
        <f ca="1" t="shared" si="17"/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0.991978085647874</v>
      </c>
      <c r="H25" s="46" t="str">
        <f ca="1" t="shared" si="13"/>
        <v>Y</v>
      </c>
      <c r="I25" s="46">
        <f ca="1" t="shared" si="14"/>
        <v>0.00726153651678076</v>
      </c>
      <c r="J25" s="46" t="str">
        <f ca="1" t="shared" si="15"/>
        <v>Y</v>
      </c>
      <c r="K25" s="46">
        <f ca="1" t="shared" si="16"/>
        <v>0.000760377835345145</v>
      </c>
      <c r="L25" s="46" t="str">
        <f ca="1" t="shared" si="17"/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0.978723522689119</v>
      </c>
      <c r="H26" s="46" t="str">
        <f ca="1" t="shared" si="13"/>
        <v>N</v>
      </c>
      <c r="I26" s="46">
        <f ca="1" t="shared" si="14"/>
        <v>0.0194707785497278</v>
      </c>
      <c r="J26" s="46" t="str">
        <f ca="1" t="shared" si="15"/>
        <v>N</v>
      </c>
      <c r="K26" s="46">
        <f ca="1" t="shared" si="16"/>
        <v>0.00180569876115284</v>
      </c>
      <c r="L26" s="46" t="str">
        <f ca="1" t="shared" si="17"/>
        <v>N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0.994384108284371</v>
      </c>
      <c r="H27" s="46" t="str">
        <f ca="1" t="shared" si="13"/>
        <v>Y</v>
      </c>
      <c r="I27" s="46">
        <f ca="1" t="shared" si="14"/>
        <v>0.00438617446065098</v>
      </c>
      <c r="J27" s="46" t="str">
        <f ca="1" t="shared" si="15"/>
        <v>Y</v>
      </c>
      <c r="K27" s="46">
        <f ca="1" t="shared" si="16"/>
        <v>0.0012297172549782</v>
      </c>
      <c r="L27" s="46" t="str">
        <f ca="1" t="shared" si="17"/>
        <v>Y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0.985435432963058</v>
      </c>
      <c r="H28" s="46" t="str">
        <f ca="1" t="shared" si="13"/>
        <v>Y</v>
      </c>
      <c r="I28" s="46">
        <f ca="1" t="shared" si="14"/>
        <v>0.0129505705298352</v>
      </c>
      <c r="J28" s="46" t="str">
        <f ca="1" t="shared" si="15"/>
        <v>Y</v>
      </c>
      <c r="K28" s="46">
        <f ca="1" t="shared" si="16"/>
        <v>0.00161399650710681</v>
      </c>
      <c r="L28" s="46" t="str">
        <f ca="1" t="shared" si="17"/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0.985424731935822</v>
      </c>
      <c r="H29" s="46" t="str">
        <f ca="1" t="shared" si="13"/>
        <v>Y</v>
      </c>
      <c r="I29" s="46">
        <f ca="1" t="shared" si="14"/>
        <v>0.0136276051109504</v>
      </c>
      <c r="J29" s="46" t="str">
        <f ca="1" t="shared" si="15"/>
        <v>Y</v>
      </c>
      <c r="K29" s="46">
        <f ca="1" t="shared" si="16"/>
        <v>0.000947662953227281</v>
      </c>
      <c r="L29" s="46" t="str">
        <f ca="1" t="shared" si="17"/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0.991109301995029</v>
      </c>
      <c r="H30" s="46" t="str">
        <f ca="1" t="shared" si="13"/>
        <v>Y</v>
      </c>
      <c r="I30" s="46">
        <f ca="1" t="shared" si="14"/>
        <v>0.00706119179323338</v>
      </c>
      <c r="J30" s="46" t="str">
        <f ca="1" t="shared" si="15"/>
        <v>Y</v>
      </c>
      <c r="K30" s="46">
        <f ca="1" t="shared" si="16"/>
        <v>0.00182950621173734</v>
      </c>
      <c r="L30" s="46" t="str">
        <f ca="1" t="shared" si="17"/>
        <v>N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0.986553121278132</v>
      </c>
      <c r="H31" s="46" t="str">
        <f ca="1" t="shared" si="13"/>
        <v>Y</v>
      </c>
      <c r="I31" s="46">
        <f ca="1" t="shared" si="14"/>
        <v>0.0119152480249501</v>
      </c>
      <c r="J31" s="46" t="str">
        <f ca="1" t="shared" si="15"/>
        <v>Y</v>
      </c>
      <c r="K31" s="46">
        <f ca="1" t="shared" si="16"/>
        <v>0.00153163069691789</v>
      </c>
      <c r="L31" s="46" t="str">
        <f ca="1" t="shared" si="17"/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0.983468560252865</v>
      </c>
      <c r="H32" s="46" t="str">
        <f ca="1" t="shared" si="13"/>
        <v>Y</v>
      </c>
      <c r="I32" s="46">
        <f ca="1" t="shared" si="14"/>
        <v>0.0149907859857231</v>
      </c>
      <c r="J32" s="46" t="str">
        <f ca="1" t="shared" si="15"/>
        <v>Y</v>
      </c>
      <c r="K32" s="46">
        <f ca="1" t="shared" si="16"/>
        <v>0.00154065376141139</v>
      </c>
      <c r="L32" s="46" t="str">
        <f ca="1" t="shared" si="17"/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0.990356885579972</v>
      </c>
      <c r="H33" s="46" t="str">
        <f ca="1" t="shared" si="13"/>
        <v>Y</v>
      </c>
      <c r="I33" s="46">
        <f ca="1" t="shared" si="14"/>
        <v>0.00896542177500949</v>
      </c>
      <c r="J33" s="46" t="str">
        <f ca="1" t="shared" si="15"/>
        <v>Y</v>
      </c>
      <c r="K33" s="46">
        <f ca="1" t="shared" si="16"/>
        <v>0.000677692645018155</v>
      </c>
      <c r="L33" s="46" t="str">
        <f ca="1" t="shared" si="17"/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0.984376617233145</v>
      </c>
      <c r="H34" s="46" t="str">
        <f ca="1" t="shared" si="13"/>
        <v>Y</v>
      </c>
      <c r="I34" s="46">
        <f ca="1" t="shared" si="14"/>
        <v>0.0142444118844651</v>
      </c>
      <c r="J34" s="46" t="str">
        <f ca="1" t="shared" si="15"/>
        <v>Y</v>
      </c>
      <c r="K34" s="46">
        <f ca="1" t="shared" si="16"/>
        <v>0.00137897088238944</v>
      </c>
      <c r="L34" s="46" t="str">
        <f ca="1" t="shared" si="17"/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0.987127768162648</v>
      </c>
      <c r="H35" s="46" t="str">
        <f ca="1" t="shared" si="13"/>
        <v>Y</v>
      </c>
      <c r="I35" s="46">
        <f ca="1" t="shared" si="14"/>
        <v>0.0119702562419763</v>
      </c>
      <c r="J35" s="46" t="str">
        <f ca="1" t="shared" si="15"/>
        <v>Y</v>
      </c>
      <c r="K35" s="46">
        <f ca="1" t="shared" si="16"/>
        <v>0.000901975595375793</v>
      </c>
      <c r="L35" s="46" t="str">
        <f ca="1" t="shared" si="17"/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0.978433362884779</v>
      </c>
      <c r="H36" s="46" t="str">
        <f ca="1" t="shared" si="13"/>
        <v>N</v>
      </c>
      <c r="I36" s="46">
        <f ca="1" t="shared" si="14"/>
        <v>0.0199646157901651</v>
      </c>
      <c r="J36" s="46" t="str">
        <f ca="1" t="shared" si="15"/>
        <v>N</v>
      </c>
      <c r="K36" s="46">
        <f ca="1" t="shared" si="16"/>
        <v>0.00160202132505539</v>
      </c>
      <c r="L36" s="46" t="str">
        <f ca="1" t="shared" si="17"/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0.994836210034297</v>
      </c>
      <c r="H37" s="46" t="str">
        <f ca="1" t="shared" si="13"/>
        <v>Y</v>
      </c>
      <c r="I37" s="46">
        <f ca="1" t="shared" si="14"/>
        <v>0.00425271516389671</v>
      </c>
      <c r="J37" s="46" t="str">
        <f ca="1" t="shared" si="15"/>
        <v>Y</v>
      </c>
      <c r="K37" s="46">
        <f ca="1" t="shared" si="16"/>
        <v>0.000911074801806232</v>
      </c>
      <c r="L37" s="46" t="str">
        <f ca="1" t="shared" si="17"/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0.986121376028926</v>
      </c>
      <c r="H38" s="46" t="str">
        <f ca="1" t="shared" ref="H38" si="19">IF(G38&gt;=$H$1,"Y","N")</f>
        <v>Y</v>
      </c>
      <c r="I38" s="46">
        <f ca="1" t="shared" ref="I38" si="20">RAND()*(0.02)</f>
        <v>0.0129894373790093</v>
      </c>
      <c r="J38" s="46" t="str">
        <f ca="1" t="shared" ref="J38" si="21">IF(I38&lt;=$J$1,"Y","N")</f>
        <v>Y</v>
      </c>
      <c r="K38" s="46">
        <f ca="1" t="shared" ref="K38" si="22">RAND()*(0.002)</f>
        <v>0.000889186592064652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0.988286168059044</v>
      </c>
      <c r="H39" s="46" t="str">
        <f ca="1" t="shared" ref="H39:H68" si="25">IF(G39&gt;=$H$1,"Y","N")</f>
        <v>Y</v>
      </c>
      <c r="I39" s="46">
        <f ca="1" t="shared" ref="I39:I68" si="26">RAND()*(0.02)</f>
        <v>0.0115299538282024</v>
      </c>
      <c r="J39" s="46" t="str">
        <f ca="1" t="shared" ref="J39:J68" si="27">IF(I39&lt;=$J$1,"Y","N")</f>
        <v>Y</v>
      </c>
      <c r="K39" s="46">
        <f ca="1" t="shared" ref="K39:K68" si="28">RAND()*(0.002)</f>
        <v>0.000183878112754121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0.996823884855221</v>
      </c>
      <c r="H40" s="46" t="str">
        <f ca="1" t="shared" si="25"/>
        <v>Y</v>
      </c>
      <c r="I40" s="46">
        <f ca="1" t="shared" si="26"/>
        <v>0.002982585153923</v>
      </c>
      <c r="J40" s="46" t="str">
        <f ca="1" t="shared" si="27"/>
        <v>Y</v>
      </c>
      <c r="K40" s="46">
        <f ca="1" t="shared" si="28"/>
        <v>0.000193529990856056</v>
      </c>
      <c r="L40" s="46" t="str">
        <f ca="1" t="shared" si="29"/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0.986492648545032</v>
      </c>
      <c r="H41" s="46" t="str">
        <f ca="1" t="shared" si="25"/>
        <v>Y</v>
      </c>
      <c r="I41" s="46">
        <f ca="1" t="shared" si="26"/>
        <v>0.0130779575646556</v>
      </c>
      <c r="J41" s="46" t="str">
        <f ca="1" t="shared" si="27"/>
        <v>Y</v>
      </c>
      <c r="K41" s="46">
        <f ca="1" t="shared" si="28"/>
        <v>0.000429393890312327</v>
      </c>
      <c r="L41" s="46" t="str">
        <f ca="1" t="shared" si="29"/>
        <v>Y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0.98572774591132</v>
      </c>
      <c r="H42" s="46" t="str">
        <f ca="1" t="shared" si="25"/>
        <v>Y</v>
      </c>
      <c r="I42" s="46">
        <f ca="1" t="shared" si="26"/>
        <v>0.0128868260080175</v>
      </c>
      <c r="J42" s="46" t="str">
        <f ca="1" t="shared" si="27"/>
        <v>Y</v>
      </c>
      <c r="K42" s="46">
        <f ca="1" t="shared" si="28"/>
        <v>0.00138542808066278</v>
      </c>
      <c r="L42" s="46" t="str">
        <f ca="1" t="shared" si="29"/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0.992237293277286</v>
      </c>
      <c r="H43" s="46" t="str">
        <f ca="1" t="shared" si="25"/>
        <v>Y</v>
      </c>
      <c r="I43" s="46">
        <f ca="1" t="shared" si="26"/>
        <v>0.00726339416822943</v>
      </c>
      <c r="J43" s="46" t="str">
        <f ca="1" t="shared" si="27"/>
        <v>Y</v>
      </c>
      <c r="K43" s="46">
        <f ca="1" t="shared" si="28"/>
        <v>0.000499312554484879</v>
      </c>
      <c r="L43" s="46" t="str">
        <f ca="1" t="shared" si="29"/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0.982176276967017</v>
      </c>
      <c r="H44" s="46" t="str">
        <f ca="1" t="shared" si="25"/>
        <v>Y</v>
      </c>
      <c r="I44" s="46">
        <f ca="1" t="shared" si="26"/>
        <v>0.0172952505207928</v>
      </c>
      <c r="J44" s="46" t="str">
        <f ca="1" t="shared" si="27"/>
        <v>N</v>
      </c>
      <c r="K44" s="46">
        <f ca="1" t="shared" si="28"/>
        <v>0.0005284725121903</v>
      </c>
      <c r="L44" s="46" t="str">
        <f ca="1" t="shared" si="29"/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0.984520418720461</v>
      </c>
      <c r="H45" s="46" t="str">
        <f ca="1" t="shared" si="25"/>
        <v>Y</v>
      </c>
      <c r="I45" s="46">
        <f ca="1" t="shared" si="26"/>
        <v>0.0136845605170152</v>
      </c>
      <c r="J45" s="46" t="str">
        <f ca="1" t="shared" si="27"/>
        <v>Y</v>
      </c>
      <c r="K45" s="46">
        <f ca="1" t="shared" si="28"/>
        <v>0.0017950207625238</v>
      </c>
      <c r="L45" s="46" t="str">
        <f ca="1" t="shared" si="29"/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0.983148360103042</v>
      </c>
      <c r="H46" s="46" t="str">
        <f ca="1" t="shared" si="25"/>
        <v>Y</v>
      </c>
      <c r="I46" s="46">
        <f ca="1" t="shared" si="26"/>
        <v>0.0165191809793826</v>
      </c>
      <c r="J46" s="46" t="str">
        <f ca="1" t="shared" si="27"/>
        <v>N</v>
      </c>
      <c r="K46" s="46">
        <f ca="1" t="shared" si="28"/>
        <v>0.000332458917575787</v>
      </c>
      <c r="L46" s="46" t="str">
        <f ca="1" t="shared" si="29"/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0.995352435016389</v>
      </c>
      <c r="H47" s="46" t="str">
        <f ca="1" t="shared" si="25"/>
        <v>Y</v>
      </c>
      <c r="I47" s="46">
        <f ca="1" t="shared" si="26"/>
        <v>0.00437101458078368</v>
      </c>
      <c r="J47" s="46" t="str">
        <f ca="1" t="shared" si="27"/>
        <v>Y</v>
      </c>
      <c r="K47" s="46">
        <f ca="1" t="shared" si="28"/>
        <v>0.000276550402826805</v>
      </c>
      <c r="L47" s="46" t="str">
        <f ca="1" t="shared" si="29"/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0.98243172779113</v>
      </c>
      <c r="H48" s="46" t="str">
        <f ca="1" t="shared" si="25"/>
        <v>Y</v>
      </c>
      <c r="I48" s="46">
        <f ca="1" t="shared" si="26"/>
        <v>0.016346591922748</v>
      </c>
      <c r="J48" s="46" t="str">
        <f ca="1" t="shared" si="27"/>
        <v>Y</v>
      </c>
      <c r="K48" s="46">
        <f ca="1" t="shared" si="28"/>
        <v>0.00122168028612192</v>
      </c>
      <c r="L48" s="46" t="str">
        <f ca="1" t="shared" si="29"/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0.995988086950747</v>
      </c>
      <c r="H49" s="46" t="str">
        <f ca="1" t="shared" si="25"/>
        <v>Y</v>
      </c>
      <c r="I49" s="46">
        <f ca="1" t="shared" si="26"/>
        <v>0.00383681238397109</v>
      </c>
      <c r="J49" s="46" t="str">
        <f ca="1" t="shared" si="27"/>
        <v>Y</v>
      </c>
      <c r="K49" s="46">
        <f ca="1" t="shared" si="28"/>
        <v>0.000175100665282293</v>
      </c>
      <c r="L49" s="46" t="str">
        <f ca="1" t="shared" si="29"/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0.996170460580726</v>
      </c>
      <c r="H50" s="46" t="str">
        <f ca="1" t="shared" si="25"/>
        <v>Y</v>
      </c>
      <c r="I50" s="46">
        <f ca="1" t="shared" si="26"/>
        <v>0.00207348645994457</v>
      </c>
      <c r="J50" s="46" t="str">
        <f ca="1" t="shared" si="27"/>
        <v>Y</v>
      </c>
      <c r="K50" s="46">
        <f ca="1" t="shared" si="28"/>
        <v>0.0017560529593296</v>
      </c>
      <c r="L50" s="46" t="str">
        <f ca="1" t="shared" si="29"/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0.998811720994955</v>
      </c>
      <c r="H51" s="46" t="str">
        <f ca="1" t="shared" si="25"/>
        <v>Y</v>
      </c>
      <c r="I51" s="46">
        <f ca="1" t="shared" si="26"/>
        <v>9.37964188668694e-5</v>
      </c>
      <c r="J51" s="46" t="str">
        <f ca="1" t="shared" si="27"/>
        <v>Y</v>
      </c>
      <c r="K51" s="46">
        <f ca="1" t="shared" si="28"/>
        <v>0.00109448258617803</v>
      </c>
      <c r="L51" s="46" t="str">
        <f ca="1" t="shared" si="29"/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0.980865019734599</v>
      </c>
      <c r="H52" s="46" t="str">
        <f ca="1" t="shared" si="25"/>
        <v>N</v>
      </c>
      <c r="I52" s="46">
        <f ca="1" t="shared" si="26"/>
        <v>0.0177803727351896</v>
      </c>
      <c r="J52" s="46" t="str">
        <f ca="1" t="shared" si="27"/>
        <v>N</v>
      </c>
      <c r="K52" s="46">
        <f ca="1" t="shared" si="28"/>
        <v>0.00135460753021121</v>
      </c>
      <c r="L52" s="46" t="str">
        <f ca="1" t="shared" si="29"/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0.987618432610895</v>
      </c>
      <c r="H53" s="46" t="str">
        <f ca="1" t="shared" si="25"/>
        <v>Y</v>
      </c>
      <c r="I53" s="46">
        <f ca="1" t="shared" si="26"/>
        <v>0.0119424255440568</v>
      </c>
      <c r="J53" s="46" t="str">
        <f ca="1" t="shared" si="27"/>
        <v>Y</v>
      </c>
      <c r="K53" s="46">
        <f ca="1" t="shared" si="28"/>
        <v>0.000439141845048128</v>
      </c>
      <c r="L53" s="46" t="str">
        <f ca="1" t="shared" si="29"/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0.997543721698724</v>
      </c>
      <c r="H54" s="46" t="str">
        <f ca="1" t="shared" si="25"/>
        <v>Y</v>
      </c>
      <c r="I54" s="46">
        <f ca="1" t="shared" si="26"/>
        <v>0.000605701396243807</v>
      </c>
      <c r="J54" s="46" t="str">
        <f ca="1" t="shared" si="27"/>
        <v>Y</v>
      </c>
      <c r="K54" s="46">
        <f ca="1" t="shared" si="28"/>
        <v>0.0018505769050318</v>
      </c>
      <c r="L54" s="46" t="str">
        <f ca="1" t="shared" si="29"/>
        <v>N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0.979120105875145</v>
      </c>
      <c r="H55" s="46" t="str">
        <f ca="1" t="shared" si="25"/>
        <v>N</v>
      </c>
      <c r="I55" s="46">
        <f ca="1" t="shared" si="26"/>
        <v>0.0193654318268596</v>
      </c>
      <c r="J55" s="46" t="str">
        <f ca="1" t="shared" si="27"/>
        <v>N</v>
      </c>
      <c r="K55" s="46">
        <f ca="1" t="shared" si="28"/>
        <v>0.00151446229799556</v>
      </c>
      <c r="L55" s="46" t="str">
        <f ca="1" t="shared" si="29"/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0.996792134573255</v>
      </c>
      <c r="H56" s="46" t="str">
        <f ca="1" t="shared" si="25"/>
        <v>Y</v>
      </c>
      <c r="I56" s="46">
        <f ca="1" t="shared" si="26"/>
        <v>0.00297038700722656</v>
      </c>
      <c r="J56" s="46" t="str">
        <f ca="1" t="shared" si="27"/>
        <v>Y</v>
      </c>
      <c r="K56" s="46">
        <f ca="1" t="shared" si="28"/>
        <v>0.000237478419518328</v>
      </c>
      <c r="L56" s="46" t="str">
        <f ca="1" t="shared" si="29"/>
        <v>Y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0.983316526802584</v>
      </c>
      <c r="H57" s="46" t="str">
        <f ca="1" t="shared" si="25"/>
        <v>Y</v>
      </c>
      <c r="I57" s="46">
        <f ca="1" t="shared" si="26"/>
        <v>0.0156497194102276</v>
      </c>
      <c r="J57" s="46" t="str">
        <f ca="1" t="shared" si="27"/>
        <v>Y</v>
      </c>
      <c r="K57" s="46">
        <f ca="1" t="shared" si="28"/>
        <v>0.00103375378718792</v>
      </c>
      <c r="L57" s="46" t="str">
        <f ca="1" t="shared" si="29"/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0.979615186210618</v>
      </c>
      <c r="H58" s="46" t="str">
        <f ca="1" t="shared" si="25"/>
        <v>N</v>
      </c>
      <c r="I58" s="46">
        <f ca="1" t="shared" si="26"/>
        <v>0.018417523002306</v>
      </c>
      <c r="J58" s="46" t="str">
        <f ca="1" t="shared" si="27"/>
        <v>N</v>
      </c>
      <c r="K58" s="46">
        <f ca="1" t="shared" si="28"/>
        <v>0.00196729078707546</v>
      </c>
      <c r="L58" s="46" t="str">
        <f ca="1" t="shared" si="29"/>
        <v>N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0.996800678576426</v>
      </c>
      <c r="H59" s="46" t="str">
        <f ca="1" t="shared" si="25"/>
        <v>Y</v>
      </c>
      <c r="I59" s="46">
        <f ca="1" t="shared" si="26"/>
        <v>0.0021493265044947</v>
      </c>
      <c r="J59" s="46" t="str">
        <f ca="1" t="shared" si="27"/>
        <v>Y</v>
      </c>
      <c r="K59" s="46">
        <f ca="1" t="shared" si="28"/>
        <v>0.00104999491907939</v>
      </c>
      <c r="L59" s="46" t="str">
        <f ca="1" t="shared" si="29"/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0.986518788587761</v>
      </c>
      <c r="H60" s="46" t="str">
        <f ca="1" t="shared" si="25"/>
        <v>Y</v>
      </c>
      <c r="I60" s="46">
        <f ca="1" t="shared" si="26"/>
        <v>0.0130362566636711</v>
      </c>
      <c r="J60" s="46" t="str">
        <f ca="1" t="shared" si="27"/>
        <v>Y</v>
      </c>
      <c r="K60" s="46">
        <f ca="1" t="shared" si="28"/>
        <v>0.000444954748567997</v>
      </c>
      <c r="L60" s="46" t="str">
        <f ca="1" t="shared" si="29"/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0.98339395673264</v>
      </c>
      <c r="H61" s="46" t="str">
        <f ca="1" t="shared" si="25"/>
        <v>Y</v>
      </c>
      <c r="I61" s="46">
        <f ca="1" t="shared" si="26"/>
        <v>0.0152640040680475</v>
      </c>
      <c r="J61" s="46" t="str">
        <f ca="1" t="shared" si="27"/>
        <v>Y</v>
      </c>
      <c r="K61" s="46">
        <f ca="1" t="shared" si="28"/>
        <v>0.0013420391993125</v>
      </c>
      <c r="L61" s="46" t="str">
        <f ca="1" t="shared" si="29"/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0.980569066310039</v>
      </c>
      <c r="H62" s="46" t="str">
        <f ca="1" t="shared" si="25"/>
        <v>N</v>
      </c>
      <c r="I62" s="46">
        <f ca="1" t="shared" si="26"/>
        <v>0.0184205121374666</v>
      </c>
      <c r="J62" s="46" t="str">
        <f ca="1" t="shared" si="27"/>
        <v>N</v>
      </c>
      <c r="K62" s="46">
        <f ca="1" t="shared" si="28"/>
        <v>0.0010104215524944</v>
      </c>
      <c r="L62" s="46" t="str">
        <f ca="1" t="shared" si="29"/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0.979654657358714</v>
      </c>
      <c r="H63" s="46" t="str">
        <f ca="1" t="shared" si="25"/>
        <v>N</v>
      </c>
      <c r="I63" s="46">
        <f ca="1" t="shared" si="26"/>
        <v>0.0192590820673921</v>
      </c>
      <c r="J63" s="46" t="str">
        <f ca="1" t="shared" si="27"/>
        <v>N</v>
      </c>
      <c r="K63" s="46">
        <f ca="1" t="shared" si="28"/>
        <v>0.00108626057389358</v>
      </c>
      <c r="L63" s="46" t="str">
        <f ca="1" t="shared" si="29"/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0.994656141255203</v>
      </c>
      <c r="H64" s="46" t="str">
        <f ca="1" t="shared" si="25"/>
        <v>Y</v>
      </c>
      <c r="I64" s="46">
        <f ca="1" t="shared" si="26"/>
        <v>0.00431577785826001</v>
      </c>
      <c r="J64" s="46" t="str">
        <f ca="1" t="shared" si="27"/>
        <v>Y</v>
      </c>
      <c r="K64" s="46">
        <f ca="1" t="shared" si="28"/>
        <v>0.00102808088653662</v>
      </c>
      <c r="L64" s="46" t="str">
        <f ca="1" t="shared" si="29"/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0.985442844268223</v>
      </c>
      <c r="H65" s="46" t="str">
        <f ca="1" t="shared" si="25"/>
        <v>Y</v>
      </c>
      <c r="I65" s="46">
        <f ca="1" t="shared" si="26"/>
        <v>0.0144645046201206</v>
      </c>
      <c r="J65" s="46" t="str">
        <f ca="1" t="shared" si="27"/>
        <v>Y</v>
      </c>
      <c r="K65" s="46">
        <f ca="1" t="shared" si="28"/>
        <v>9.26511116563926e-5</v>
      </c>
      <c r="L65" s="46" t="str">
        <f ca="1" t="shared" si="29"/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0.989957259476881</v>
      </c>
      <c r="H66" s="46" t="str">
        <f ca="1" t="shared" si="25"/>
        <v>Y</v>
      </c>
      <c r="I66" s="46">
        <f ca="1" t="shared" si="26"/>
        <v>0.00814678608461617</v>
      </c>
      <c r="J66" s="46" t="str">
        <f ca="1" t="shared" si="27"/>
        <v>Y</v>
      </c>
      <c r="K66" s="46">
        <f ca="1" t="shared" si="28"/>
        <v>0.00189595443850304</v>
      </c>
      <c r="L66" s="46" t="str">
        <f ca="1" t="shared" si="29"/>
        <v>N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0.990938341130816</v>
      </c>
      <c r="H67" s="46" t="str">
        <f ca="1" t="shared" si="25"/>
        <v>Y</v>
      </c>
      <c r="I67" s="46">
        <f ca="1" t="shared" si="26"/>
        <v>0.00844090271681077</v>
      </c>
      <c r="J67" s="46" t="str">
        <f ca="1" t="shared" si="27"/>
        <v>Y</v>
      </c>
      <c r="K67" s="46">
        <f ca="1" t="shared" si="28"/>
        <v>0.000620756152373675</v>
      </c>
      <c r="L67" s="46" t="str">
        <f ca="1" t="shared" si="29"/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0.987747302724231</v>
      </c>
      <c r="H68" s="46" t="str">
        <f ca="1" t="shared" si="25"/>
        <v>Y</v>
      </c>
      <c r="I68" s="46">
        <f ca="1" t="shared" si="26"/>
        <v>0.0121770373252754</v>
      </c>
      <c r="J68" s="46" t="str">
        <f ca="1" t="shared" si="27"/>
        <v>Y</v>
      </c>
      <c r="K68" s="46">
        <f ca="1" t="shared" si="28"/>
        <v>7.56599504933728e-5</v>
      </c>
      <c r="L68" s="46" t="str">
        <f ca="1" t="shared" si="29"/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0.987087753622277</v>
      </c>
      <c r="H69" s="46" t="str">
        <f ca="1" t="shared" ref="H69" si="31">IF(G69&gt;=$H$1,"Y","N")</f>
        <v>Y</v>
      </c>
      <c r="I69" s="46">
        <f ca="1" t="shared" ref="I69" si="32">RAND()*(0.02)</f>
        <v>0.0119684033566799</v>
      </c>
      <c r="J69" s="46" t="str">
        <f ca="1" t="shared" ref="J69" si="33">IF(I69&lt;=$J$1,"Y","N")</f>
        <v>Y</v>
      </c>
      <c r="K69" s="46">
        <f ca="1" t="shared" ref="K69" si="34">RAND()*(0.002)</f>
        <v>0.000943843021042882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0.996466066227203</v>
      </c>
      <c r="H70" s="46" t="str">
        <f ca="1" t="shared" ref="H70" si="37">IF(G70&gt;=$H$1,"Y","N")</f>
        <v>Y</v>
      </c>
      <c r="I70" s="46">
        <f ca="1" t="shared" ref="I70:I75" si="38">RAND()*(0.02)</f>
        <v>0.00292054839461342</v>
      </c>
      <c r="J70" s="46" t="str">
        <f ca="1" t="shared" ref="J70" si="39">IF(I70&lt;=$J$1,"Y","N")</f>
        <v>Y</v>
      </c>
      <c r="K70" s="46">
        <f ca="1" t="shared" ref="K70:K75" si="40">RAND()*(0.002)</f>
        <v>0.00061338537818386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0.980646545530259</v>
      </c>
      <c r="H71" s="46" t="str">
        <f ca="1">IF(G71&gt;=$H$1,"Y","N")</f>
        <v>N</v>
      </c>
      <c r="I71" s="46">
        <f ca="1" t="shared" si="38"/>
        <v>0.0185534623528666</v>
      </c>
      <c r="J71" s="46" t="str">
        <f ca="1">IF(I71&lt;=$J$1,"Y","N")</f>
        <v>N</v>
      </c>
      <c r="K71" s="46">
        <f ca="1" t="shared" si="40"/>
        <v>0.000799992116874646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0.985235123643692</v>
      </c>
      <c r="H72" s="46" t="str">
        <f ca="1">IF(G72&gt;=$H$1,"Y","N")</f>
        <v>Y</v>
      </c>
      <c r="I72" s="46">
        <f ca="1" t="shared" si="38"/>
        <v>0.0135932695256442</v>
      </c>
      <c r="J72" s="46" t="str">
        <f ca="1">IF(I72&lt;=$J$1,"Y","N")</f>
        <v>Y</v>
      </c>
      <c r="K72" s="46">
        <f ca="1" t="shared" si="40"/>
        <v>0.00117160683066342</v>
      </c>
      <c r="L72" s="46" t="str">
        <f ca="1">IF(K72&lt;=$L$1,"Y","N")</f>
        <v>Y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0.980720752876973</v>
      </c>
      <c r="H73" s="46" t="str">
        <f ca="1">IF(G73&gt;=$H$1,"Y","N")</f>
        <v>N</v>
      </c>
      <c r="I73" s="46">
        <f ca="1" t="shared" si="38"/>
        <v>0.017605170912596</v>
      </c>
      <c r="J73" s="46" t="str">
        <f ca="1">IF(I73&lt;=$J$1,"Y","N")</f>
        <v>N</v>
      </c>
      <c r="K73" s="46">
        <f ca="1" t="shared" si="40"/>
        <v>0.00167407621043054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0.987955890336863</v>
      </c>
      <c r="H74" s="46" t="str">
        <f ca="1">IF(G74&gt;=$H$1,"Y","N")</f>
        <v>Y</v>
      </c>
      <c r="I74" s="46">
        <f ca="1" t="shared" si="38"/>
        <v>0.0107456825750756</v>
      </c>
      <c r="J74" s="46" t="str">
        <f ca="1">IF(I74&lt;=$J$1,"Y","N")</f>
        <v>Y</v>
      </c>
      <c r="K74" s="46">
        <f ca="1" t="shared" si="40"/>
        <v>0.00129842708806129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0.982592515206545</v>
      </c>
      <c r="H75" s="46" t="str">
        <f ca="1">IF(G75&gt;=$H$1,"Y","N")</f>
        <v>Y</v>
      </c>
      <c r="I75" s="46">
        <f ca="1" t="shared" si="38"/>
        <v>0.0160843898471396</v>
      </c>
      <c r="J75" s="46" t="str">
        <f ca="1">IF(I75&lt;=$J$1,"Y","N")</f>
        <v>Y</v>
      </c>
      <c r="K75" s="46">
        <f ca="1" t="shared" si="40"/>
        <v>0.00132309494631504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topLeftCell="A52" workbookViewId="0">
      <selection activeCell="J13" sqref="J13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45474</v>
      </c>
      <c r="B8" s="21">
        <f t="shared" ref="B8:B71" si="0">IF(C8="",NA(),1-C8)</f>
        <v>1</v>
      </c>
      <c r="C8" s="21">
        <v>0</v>
      </c>
      <c r="D8" s="34">
        <v>564.8814</v>
      </c>
      <c r="E8" s="23">
        <v>426.1386</v>
      </c>
    </row>
    <row r="9" spans="1:5">
      <c r="A9" s="15">
        <f t="shared" ref="A9:A72" si="1">A8+1</f>
        <v>45475</v>
      </c>
      <c r="B9" s="21">
        <f t="shared" si="0"/>
        <v>1</v>
      </c>
      <c r="C9" s="21">
        <v>0</v>
      </c>
      <c r="D9" s="35">
        <v>465.0915</v>
      </c>
      <c r="E9" s="23">
        <v>350.8585</v>
      </c>
    </row>
    <row r="10" spans="1:5">
      <c r="A10" s="15">
        <f t="shared" si="1"/>
        <v>45476</v>
      </c>
      <c r="B10" s="21">
        <f t="shared" si="0"/>
        <v>1</v>
      </c>
      <c r="C10" s="21">
        <v>0</v>
      </c>
      <c r="D10" s="35">
        <v>491.3514</v>
      </c>
      <c r="E10" s="23">
        <v>370.6686</v>
      </c>
    </row>
    <row r="11" spans="1:5">
      <c r="A11" s="15">
        <f t="shared" si="1"/>
        <v>45477</v>
      </c>
      <c r="B11" s="21">
        <f t="shared" si="0"/>
        <v>1</v>
      </c>
      <c r="C11" s="21">
        <v>0</v>
      </c>
      <c r="D11" s="35">
        <v>484.6254</v>
      </c>
      <c r="E11" s="23">
        <v>365.5946</v>
      </c>
    </row>
    <row r="12" spans="1:5">
      <c r="A12" s="15">
        <f t="shared" si="1"/>
        <v>45478</v>
      </c>
      <c r="B12" s="21">
        <f t="shared" si="0"/>
        <v>1</v>
      </c>
      <c r="C12" s="21">
        <v>0</v>
      </c>
      <c r="D12" s="35">
        <v>530.3679</v>
      </c>
      <c r="E12" s="23">
        <v>400.1021</v>
      </c>
    </row>
    <row r="13" spans="1:5">
      <c r="A13" s="15">
        <f t="shared" si="1"/>
        <v>45479</v>
      </c>
      <c r="B13" s="21">
        <f t="shared" si="0"/>
        <v>1</v>
      </c>
      <c r="C13" s="21">
        <v>0</v>
      </c>
      <c r="D13" s="35">
        <v>556.9527</v>
      </c>
      <c r="E13" s="23">
        <v>420.1573</v>
      </c>
    </row>
    <row r="14" spans="1:5">
      <c r="A14" s="15">
        <f t="shared" si="1"/>
        <v>45480</v>
      </c>
      <c r="B14" s="21">
        <f t="shared" si="0"/>
        <v>1</v>
      </c>
      <c r="C14" s="21">
        <v>0</v>
      </c>
      <c r="D14" s="35">
        <v>515.2059</v>
      </c>
      <c r="E14" s="23">
        <v>388.6641</v>
      </c>
    </row>
    <row r="15" spans="1:5">
      <c r="A15" s="15">
        <f t="shared" si="1"/>
        <v>45481</v>
      </c>
      <c r="B15" s="21">
        <f t="shared" si="0"/>
        <v>1</v>
      </c>
      <c r="C15" s="21">
        <v>0</v>
      </c>
      <c r="D15" s="35">
        <v>451.1721</v>
      </c>
      <c r="E15" s="23">
        <v>340.3579</v>
      </c>
    </row>
    <row r="16" spans="1:5">
      <c r="A16" s="15">
        <f t="shared" si="1"/>
        <v>45482</v>
      </c>
      <c r="B16" s="21">
        <f t="shared" si="0"/>
        <v>1</v>
      </c>
      <c r="C16" s="21">
        <v>0</v>
      </c>
      <c r="D16" s="35">
        <v>437.4465</v>
      </c>
      <c r="E16" s="23">
        <v>330.0035</v>
      </c>
    </row>
    <row r="17" spans="1:5">
      <c r="A17" s="15">
        <f t="shared" si="1"/>
        <v>45483</v>
      </c>
      <c r="B17" s="21">
        <f t="shared" si="0"/>
        <v>1</v>
      </c>
      <c r="C17" s="21">
        <v>0</v>
      </c>
      <c r="D17" s="35">
        <v>461.3181</v>
      </c>
      <c r="E17" s="23">
        <v>348.0119</v>
      </c>
    </row>
    <row r="18" spans="1:5">
      <c r="A18" s="15">
        <f t="shared" si="1"/>
        <v>45484</v>
      </c>
      <c r="B18" s="21">
        <f t="shared" si="0"/>
        <v>1</v>
      </c>
      <c r="C18" s="21">
        <v>0</v>
      </c>
      <c r="D18" s="35">
        <v>425.2599</v>
      </c>
      <c r="E18" s="23">
        <v>320.8101</v>
      </c>
    </row>
    <row r="19" spans="1:5">
      <c r="A19" s="15">
        <f t="shared" si="1"/>
        <v>45485</v>
      </c>
      <c r="B19" s="21">
        <f t="shared" si="0"/>
        <v>1</v>
      </c>
      <c r="C19" s="21">
        <v>0</v>
      </c>
      <c r="D19" s="35">
        <v>448.704</v>
      </c>
      <c r="E19" s="23">
        <v>338.496</v>
      </c>
    </row>
    <row r="20" spans="1:5">
      <c r="A20" s="15">
        <f t="shared" si="1"/>
        <v>45486</v>
      </c>
      <c r="B20" s="21">
        <f t="shared" si="0"/>
        <v>1</v>
      </c>
      <c r="C20" s="21">
        <v>0</v>
      </c>
      <c r="D20" s="35">
        <v>504.0453</v>
      </c>
      <c r="E20" s="23">
        <v>380.2447</v>
      </c>
    </row>
    <row r="21" spans="1:5">
      <c r="A21" s="15">
        <f t="shared" si="1"/>
        <v>45487</v>
      </c>
      <c r="B21" s="21">
        <f t="shared" si="0"/>
        <v>1</v>
      </c>
      <c r="C21" s="21">
        <v>0</v>
      </c>
      <c r="D21" s="35">
        <v>500.3346</v>
      </c>
      <c r="E21" s="23">
        <v>377.4454</v>
      </c>
    </row>
    <row r="22" spans="1:5">
      <c r="A22" s="15">
        <f t="shared" si="1"/>
        <v>45488</v>
      </c>
      <c r="B22" s="21">
        <f t="shared" si="0"/>
        <v>1</v>
      </c>
      <c r="C22" s="21">
        <v>0</v>
      </c>
      <c r="D22" s="35">
        <v>470.0277</v>
      </c>
      <c r="E22" s="23">
        <v>354.5823</v>
      </c>
    </row>
    <row r="23" spans="1:5">
      <c r="A23" s="15">
        <f t="shared" si="1"/>
        <v>45489</v>
      </c>
      <c r="B23" s="21">
        <f t="shared" si="0"/>
        <v>1</v>
      </c>
      <c r="C23" s="21">
        <v>0</v>
      </c>
      <c r="D23" s="35">
        <v>538.2054</v>
      </c>
      <c r="E23" s="23">
        <v>406.0146</v>
      </c>
    </row>
    <row r="24" spans="1:5">
      <c r="A24" s="15">
        <f t="shared" si="1"/>
        <v>45490</v>
      </c>
      <c r="B24" s="21">
        <f t="shared" si="0"/>
        <v>1</v>
      </c>
      <c r="C24" s="21">
        <v>0</v>
      </c>
      <c r="D24" s="35">
        <v>480.3048</v>
      </c>
      <c r="E24" s="23">
        <v>362.3352</v>
      </c>
    </row>
    <row r="25" spans="1:5">
      <c r="A25" s="15">
        <f t="shared" si="1"/>
        <v>45491</v>
      </c>
      <c r="B25" s="21">
        <f t="shared" si="0"/>
        <v>1</v>
      </c>
      <c r="C25" s="21">
        <v>0</v>
      </c>
      <c r="D25" s="35">
        <v>471.1278</v>
      </c>
      <c r="E25" s="23">
        <v>355.4122</v>
      </c>
    </row>
    <row r="26" spans="1:5">
      <c r="A26" s="15">
        <f t="shared" si="1"/>
        <v>45492</v>
      </c>
      <c r="B26" s="21">
        <f t="shared" si="0"/>
        <v>1</v>
      </c>
      <c r="C26" s="21">
        <v>0</v>
      </c>
      <c r="D26" s="35">
        <v>432.0771</v>
      </c>
      <c r="E26" s="23">
        <v>325.9529</v>
      </c>
    </row>
    <row r="27" spans="1:5">
      <c r="A27" s="15">
        <f t="shared" si="1"/>
        <v>45493</v>
      </c>
      <c r="B27" s="21">
        <f t="shared" si="0"/>
        <v>1</v>
      </c>
      <c r="C27" s="21">
        <v>0</v>
      </c>
      <c r="D27" s="35">
        <v>503.6919</v>
      </c>
      <c r="E27" s="23">
        <v>379.9781</v>
      </c>
    </row>
    <row r="28" s="5" customFormat="1" spans="1:5">
      <c r="A28" s="25">
        <f t="shared" si="1"/>
        <v>45494</v>
      </c>
      <c r="B28" s="26">
        <f t="shared" si="0"/>
        <v>0.9994</v>
      </c>
      <c r="C28" s="26">
        <v>0.0006</v>
      </c>
      <c r="D28" s="35">
        <v>503.709</v>
      </c>
      <c r="E28" s="28">
        <v>379.991</v>
      </c>
    </row>
    <row r="29" spans="1:5">
      <c r="A29" s="15">
        <f t="shared" si="1"/>
        <v>45495</v>
      </c>
      <c r="B29" s="21">
        <f t="shared" si="0"/>
        <v>1</v>
      </c>
      <c r="C29" s="21">
        <v>0</v>
      </c>
      <c r="D29" s="35">
        <v>429.4437</v>
      </c>
      <c r="E29" s="23">
        <v>323.9663</v>
      </c>
    </row>
    <row r="30" spans="1:5">
      <c r="A30" s="15">
        <f t="shared" si="1"/>
        <v>45496</v>
      </c>
      <c r="B30" s="21">
        <f t="shared" si="0"/>
        <v>1</v>
      </c>
      <c r="C30" s="21">
        <v>0</v>
      </c>
      <c r="D30" s="35">
        <v>449.3253</v>
      </c>
      <c r="E30" s="23">
        <v>338.9647</v>
      </c>
    </row>
    <row r="31" spans="1:5">
      <c r="A31" s="15">
        <f t="shared" si="1"/>
        <v>45497</v>
      </c>
      <c r="B31" s="21">
        <f t="shared" si="0"/>
        <v>1</v>
      </c>
      <c r="C31" s="21">
        <v>0</v>
      </c>
      <c r="D31" s="35">
        <v>472.9233</v>
      </c>
      <c r="E31" s="23">
        <v>356.7667</v>
      </c>
    </row>
    <row r="32" spans="1:5">
      <c r="A32" s="15">
        <f t="shared" si="1"/>
        <v>45498</v>
      </c>
      <c r="B32" s="21">
        <f t="shared" si="0"/>
        <v>1</v>
      </c>
      <c r="C32" s="21">
        <v>0</v>
      </c>
      <c r="D32" s="35">
        <v>467.9586</v>
      </c>
      <c r="E32" s="23">
        <v>353.0214</v>
      </c>
    </row>
    <row r="33" spans="1:5">
      <c r="A33" s="15">
        <f t="shared" si="1"/>
        <v>45499</v>
      </c>
      <c r="B33" s="21">
        <f t="shared" si="0"/>
        <v>1</v>
      </c>
      <c r="C33" s="21">
        <v>0</v>
      </c>
      <c r="D33" s="35">
        <v>467.8731</v>
      </c>
      <c r="E33" s="23">
        <v>352.9569</v>
      </c>
    </row>
    <row r="34" spans="1:5">
      <c r="A34" s="15">
        <f t="shared" si="1"/>
        <v>45500</v>
      </c>
      <c r="B34" s="21">
        <f t="shared" si="0"/>
        <v>1</v>
      </c>
      <c r="C34" s="21">
        <v>0</v>
      </c>
      <c r="D34" s="35">
        <v>465.633</v>
      </c>
      <c r="E34" s="23">
        <v>351.267</v>
      </c>
    </row>
    <row r="35" spans="1:5">
      <c r="A35" s="15">
        <f t="shared" si="1"/>
        <v>45501</v>
      </c>
      <c r="B35" s="21">
        <f t="shared" si="0"/>
        <v>1</v>
      </c>
      <c r="C35" s="21">
        <v>0</v>
      </c>
      <c r="D35" s="35">
        <v>518.5746</v>
      </c>
      <c r="E35" s="23">
        <v>391.2054</v>
      </c>
    </row>
    <row r="36" spans="1:5">
      <c r="A36" s="15">
        <f t="shared" si="1"/>
        <v>45502</v>
      </c>
      <c r="B36" s="21">
        <f t="shared" si="0"/>
        <v>1</v>
      </c>
      <c r="C36" s="21">
        <v>0</v>
      </c>
      <c r="D36" s="35">
        <v>528.9258</v>
      </c>
      <c r="E36" s="23">
        <v>399.0142</v>
      </c>
    </row>
    <row r="37" spans="1:5">
      <c r="A37" s="30">
        <f t="shared" si="1"/>
        <v>45503</v>
      </c>
      <c r="B37" s="31">
        <f t="shared" si="0"/>
        <v>1</v>
      </c>
      <c r="C37" s="31">
        <v>0</v>
      </c>
      <c r="D37" s="35">
        <v>476.349</v>
      </c>
      <c r="E37" s="23">
        <v>359.351</v>
      </c>
    </row>
    <row r="38" spans="1:5">
      <c r="A38" s="15">
        <f t="shared" si="1"/>
        <v>45504</v>
      </c>
      <c r="B38" s="21">
        <f t="shared" si="0"/>
        <v>1</v>
      </c>
      <c r="C38" s="21">
        <v>0</v>
      </c>
      <c r="D38" s="35">
        <v>612.1002</v>
      </c>
      <c r="E38" s="23">
        <v>461.7598</v>
      </c>
    </row>
    <row r="39" spans="1:5">
      <c r="A39" s="15">
        <f t="shared" si="1"/>
        <v>45505</v>
      </c>
      <c r="B39" s="21">
        <f t="shared" si="0"/>
        <v>1</v>
      </c>
      <c r="C39" s="21">
        <v>0</v>
      </c>
      <c r="D39" s="35">
        <v>596.5506</v>
      </c>
      <c r="E39" s="23">
        <v>450.0294</v>
      </c>
    </row>
    <row r="40" spans="1:5">
      <c r="A40" s="15">
        <f t="shared" si="1"/>
        <v>45506</v>
      </c>
      <c r="B40" s="21">
        <f t="shared" si="0"/>
        <v>1</v>
      </c>
      <c r="C40" s="21">
        <v>0</v>
      </c>
      <c r="D40" s="35">
        <v>515.7645</v>
      </c>
      <c r="E40" s="23">
        <v>389.0855</v>
      </c>
    </row>
    <row r="41" spans="1:5">
      <c r="A41" s="15">
        <f t="shared" si="1"/>
        <v>45507</v>
      </c>
      <c r="B41" s="21">
        <f t="shared" si="0"/>
        <v>1</v>
      </c>
      <c r="C41" s="21">
        <v>0</v>
      </c>
      <c r="D41" s="35">
        <v>567.7656</v>
      </c>
      <c r="E41" s="23">
        <v>428.3144</v>
      </c>
    </row>
    <row r="42" spans="1:5">
      <c r="A42" s="15">
        <f t="shared" si="1"/>
        <v>45508</v>
      </c>
      <c r="B42" s="21">
        <f t="shared" si="0"/>
        <v>1</v>
      </c>
      <c r="C42" s="21">
        <v>0</v>
      </c>
      <c r="D42" s="35">
        <v>589.8018</v>
      </c>
      <c r="E42" s="23">
        <v>444.9382</v>
      </c>
    </row>
    <row r="43" spans="1:5">
      <c r="A43" s="15">
        <f t="shared" si="1"/>
        <v>45509</v>
      </c>
      <c r="B43" s="21">
        <f t="shared" si="0"/>
        <v>1</v>
      </c>
      <c r="C43" s="21">
        <v>0</v>
      </c>
      <c r="D43" s="35">
        <v>507.6762</v>
      </c>
      <c r="E43" s="23">
        <v>382.9838</v>
      </c>
    </row>
    <row r="44" spans="1:5">
      <c r="A44" s="15">
        <f t="shared" si="1"/>
        <v>45510</v>
      </c>
      <c r="B44" s="21">
        <f t="shared" si="0"/>
        <v>1</v>
      </c>
      <c r="C44" s="21">
        <v>0</v>
      </c>
      <c r="D44" s="35">
        <v>578.3505</v>
      </c>
      <c r="E44" s="23">
        <v>436.2995</v>
      </c>
    </row>
    <row r="45" spans="1:5">
      <c r="A45" s="15">
        <f t="shared" si="1"/>
        <v>45511</v>
      </c>
      <c r="B45" s="21">
        <f t="shared" si="0"/>
        <v>1</v>
      </c>
      <c r="C45" s="21">
        <v>0</v>
      </c>
      <c r="D45" s="35">
        <v>520.581</v>
      </c>
      <c r="E45" s="23">
        <v>392.719</v>
      </c>
    </row>
    <row r="46" spans="1:5">
      <c r="A46" s="15">
        <f t="shared" si="1"/>
        <v>45512</v>
      </c>
      <c r="B46" s="21">
        <f t="shared" si="0"/>
        <v>1</v>
      </c>
      <c r="C46" s="21">
        <v>0</v>
      </c>
      <c r="D46" s="35">
        <v>511.3527</v>
      </c>
      <c r="E46" s="23">
        <v>385.7573</v>
      </c>
    </row>
    <row r="47" spans="1:5">
      <c r="A47" s="15">
        <f t="shared" si="1"/>
        <v>45513</v>
      </c>
      <c r="B47" s="21">
        <f t="shared" si="0"/>
        <v>1</v>
      </c>
      <c r="C47" s="21">
        <v>0</v>
      </c>
      <c r="D47" s="35">
        <v>468.8535</v>
      </c>
      <c r="E47" s="23">
        <v>353.6965</v>
      </c>
    </row>
    <row r="48" spans="1:5">
      <c r="A48" s="15">
        <f t="shared" si="1"/>
        <v>45514</v>
      </c>
      <c r="B48" s="21">
        <f t="shared" si="0"/>
        <v>1</v>
      </c>
      <c r="C48" s="21">
        <v>0</v>
      </c>
      <c r="D48" s="35">
        <v>537.0711</v>
      </c>
      <c r="E48" s="23">
        <v>405.1589</v>
      </c>
    </row>
    <row r="49" spans="1:5">
      <c r="A49" s="15">
        <f t="shared" si="1"/>
        <v>45515</v>
      </c>
      <c r="B49" s="21">
        <f t="shared" si="0"/>
        <v>1</v>
      </c>
      <c r="C49" s="21">
        <v>0</v>
      </c>
      <c r="D49" s="35">
        <v>539.8926</v>
      </c>
      <c r="E49" s="23">
        <v>407.2874</v>
      </c>
    </row>
    <row r="50" spans="1:5">
      <c r="A50" s="15">
        <f t="shared" si="1"/>
        <v>45516</v>
      </c>
      <c r="B50" s="21">
        <f t="shared" si="0"/>
        <v>1</v>
      </c>
      <c r="C50" s="21">
        <v>0</v>
      </c>
      <c r="D50" s="35">
        <v>425.3853</v>
      </c>
      <c r="E50" s="23">
        <v>320.9047</v>
      </c>
    </row>
    <row r="51" spans="1:5">
      <c r="A51" s="15">
        <f t="shared" si="1"/>
        <v>45517</v>
      </c>
      <c r="B51" s="21">
        <f t="shared" si="0"/>
        <v>1</v>
      </c>
      <c r="C51" s="21">
        <v>0</v>
      </c>
      <c r="D51" s="35">
        <v>432.9606</v>
      </c>
      <c r="E51" s="23">
        <v>326.6194</v>
      </c>
    </row>
    <row r="52" spans="1:5">
      <c r="A52" s="15">
        <f t="shared" si="1"/>
        <v>45518</v>
      </c>
      <c r="B52" s="21">
        <f t="shared" si="0"/>
        <v>1</v>
      </c>
      <c r="C52" s="21">
        <v>0</v>
      </c>
      <c r="D52" s="35">
        <v>439.0653</v>
      </c>
      <c r="E52" s="23">
        <v>331.2247</v>
      </c>
    </row>
    <row r="53" spans="1:5">
      <c r="A53" s="15">
        <f t="shared" si="1"/>
        <v>45519</v>
      </c>
      <c r="B53" s="21">
        <f t="shared" si="0"/>
        <v>1</v>
      </c>
      <c r="C53" s="21">
        <v>0</v>
      </c>
      <c r="D53" s="35">
        <v>473.2254</v>
      </c>
      <c r="E53" s="23">
        <v>356.9946</v>
      </c>
    </row>
    <row r="54" spans="1:5">
      <c r="A54" s="15">
        <f t="shared" si="1"/>
        <v>45520</v>
      </c>
      <c r="B54" s="21">
        <f t="shared" si="0"/>
        <v>1</v>
      </c>
      <c r="C54" s="21">
        <v>0</v>
      </c>
      <c r="D54" s="35">
        <v>540.8787</v>
      </c>
      <c r="E54" s="23">
        <v>408.0313</v>
      </c>
    </row>
    <row r="55" spans="1:5">
      <c r="A55" s="15">
        <f t="shared" si="1"/>
        <v>45521</v>
      </c>
      <c r="B55" s="21">
        <f t="shared" si="0"/>
        <v>1</v>
      </c>
      <c r="C55" s="21">
        <v>0</v>
      </c>
      <c r="D55" s="35">
        <v>527.3868</v>
      </c>
      <c r="E55" s="23">
        <v>397.8532</v>
      </c>
    </row>
    <row r="56" spans="1:5">
      <c r="A56" s="15">
        <f t="shared" si="1"/>
        <v>45522</v>
      </c>
      <c r="B56" s="21">
        <f t="shared" si="0"/>
        <v>1</v>
      </c>
      <c r="C56" s="21">
        <v>0</v>
      </c>
      <c r="D56" s="35">
        <v>550.9848</v>
      </c>
      <c r="E56" s="23">
        <v>415.6552</v>
      </c>
    </row>
    <row r="57" spans="1:5">
      <c r="A57" s="15">
        <f t="shared" si="1"/>
        <v>45523</v>
      </c>
      <c r="B57" s="21">
        <f t="shared" si="0"/>
        <v>1</v>
      </c>
      <c r="C57" s="21">
        <v>0</v>
      </c>
      <c r="D57" s="35">
        <v>410.8902</v>
      </c>
      <c r="E57" s="23">
        <v>309.9698</v>
      </c>
    </row>
    <row r="58" spans="1:5">
      <c r="A58" s="15">
        <f t="shared" si="1"/>
        <v>45524</v>
      </c>
      <c r="B58" s="21">
        <f t="shared" si="0"/>
        <v>1</v>
      </c>
      <c r="C58" s="21">
        <v>0</v>
      </c>
      <c r="D58" s="35">
        <v>432.7326</v>
      </c>
      <c r="E58" s="23">
        <v>326.4474</v>
      </c>
    </row>
    <row r="59" spans="1:5">
      <c r="A59" s="15">
        <f t="shared" si="1"/>
        <v>45525</v>
      </c>
      <c r="B59" s="21">
        <f t="shared" si="0"/>
        <v>1</v>
      </c>
      <c r="C59" s="21">
        <v>0</v>
      </c>
      <c r="D59" s="35">
        <v>435.0126</v>
      </c>
      <c r="E59" s="23">
        <v>328.1674</v>
      </c>
    </row>
    <row r="60" spans="1:5">
      <c r="A60" s="15">
        <f t="shared" si="1"/>
        <v>45526</v>
      </c>
      <c r="B60" s="21">
        <f t="shared" si="0"/>
        <v>1</v>
      </c>
      <c r="C60" s="21">
        <v>0</v>
      </c>
      <c r="D60" s="35">
        <v>434.8815</v>
      </c>
      <c r="E60" s="23">
        <v>328.0685</v>
      </c>
    </row>
    <row r="61" spans="1:5">
      <c r="A61" s="15">
        <f t="shared" si="1"/>
        <v>45527</v>
      </c>
      <c r="B61" s="21">
        <f t="shared" si="0"/>
        <v>1</v>
      </c>
      <c r="C61" s="21">
        <v>0</v>
      </c>
      <c r="D61" s="35">
        <v>439.7436</v>
      </c>
      <c r="E61" s="23">
        <v>331.7364</v>
      </c>
    </row>
    <row r="62" spans="1:5">
      <c r="A62" s="15">
        <f t="shared" si="1"/>
        <v>45528</v>
      </c>
      <c r="B62" s="21">
        <f t="shared" si="0"/>
        <v>1</v>
      </c>
      <c r="C62" s="21">
        <v>0</v>
      </c>
      <c r="D62" s="35">
        <v>517.4859</v>
      </c>
      <c r="E62" s="23">
        <v>390.3841</v>
      </c>
    </row>
    <row r="63" spans="1:5">
      <c r="A63" s="15">
        <f t="shared" si="1"/>
        <v>45529</v>
      </c>
      <c r="B63" s="21">
        <f t="shared" si="0"/>
        <v>1</v>
      </c>
      <c r="C63" s="21">
        <v>0</v>
      </c>
      <c r="D63" s="35">
        <v>506.103</v>
      </c>
      <c r="E63" s="23">
        <v>381.797</v>
      </c>
    </row>
    <row r="64" spans="1:5">
      <c r="A64" s="15">
        <f t="shared" si="1"/>
        <v>45530</v>
      </c>
      <c r="B64" s="21">
        <f t="shared" si="0"/>
        <v>1</v>
      </c>
      <c r="C64" s="21">
        <v>0</v>
      </c>
      <c r="D64" s="35">
        <v>456.912</v>
      </c>
      <c r="E64" s="23">
        <v>344.688</v>
      </c>
    </row>
    <row r="65" spans="1:5">
      <c r="A65" s="15">
        <f t="shared" si="1"/>
        <v>45531</v>
      </c>
      <c r="B65" s="21">
        <f t="shared" si="0"/>
        <v>1</v>
      </c>
      <c r="C65" s="21">
        <v>0</v>
      </c>
      <c r="D65" s="35">
        <v>429.0846</v>
      </c>
      <c r="E65" s="23">
        <v>323.6954</v>
      </c>
    </row>
    <row r="66" spans="1:5">
      <c r="A66" s="15">
        <f t="shared" si="1"/>
        <v>45532</v>
      </c>
      <c r="B66" s="21">
        <f t="shared" si="0"/>
        <v>1</v>
      </c>
      <c r="C66" s="21">
        <v>0</v>
      </c>
      <c r="D66" s="35">
        <v>471.1677</v>
      </c>
      <c r="E66" s="23">
        <v>355.4423</v>
      </c>
    </row>
    <row r="67" spans="1:5">
      <c r="A67" s="15">
        <f t="shared" si="1"/>
        <v>45533</v>
      </c>
      <c r="B67" s="21">
        <f t="shared" si="0"/>
        <v>1</v>
      </c>
      <c r="C67" s="21">
        <v>0</v>
      </c>
      <c r="D67" s="35">
        <v>446.7033</v>
      </c>
      <c r="E67" s="23">
        <v>336.9867</v>
      </c>
    </row>
    <row r="68" spans="1:5">
      <c r="A68" s="30">
        <f t="shared" si="1"/>
        <v>45534</v>
      </c>
      <c r="B68" s="31">
        <f t="shared" si="0"/>
        <v>1</v>
      </c>
      <c r="C68" s="31">
        <v>0</v>
      </c>
      <c r="D68" s="35">
        <v>568.3071</v>
      </c>
      <c r="E68" s="23">
        <v>428.7229</v>
      </c>
    </row>
    <row r="69" spans="1:5">
      <c r="A69" s="15">
        <f t="shared" si="1"/>
        <v>45535</v>
      </c>
      <c r="B69" s="21">
        <f t="shared" si="0"/>
        <v>1</v>
      </c>
      <c r="C69" s="21">
        <v>0</v>
      </c>
      <c r="D69" s="35">
        <v>644.5104</v>
      </c>
      <c r="E69" s="23">
        <v>486.2096</v>
      </c>
    </row>
    <row r="70" spans="1:5">
      <c r="A70" s="15">
        <f t="shared" si="1"/>
        <v>45536</v>
      </c>
      <c r="B70" s="21">
        <f t="shared" si="0"/>
        <v>1</v>
      </c>
      <c r="C70" s="21">
        <v>0</v>
      </c>
      <c r="D70" s="35">
        <v>600.6033</v>
      </c>
      <c r="E70" s="23">
        <v>453.0867</v>
      </c>
    </row>
    <row r="71" spans="1:5">
      <c r="A71" s="15">
        <f t="shared" si="1"/>
        <v>45537</v>
      </c>
      <c r="B71" s="21">
        <f t="shared" si="0"/>
        <v>1</v>
      </c>
      <c r="C71" s="21">
        <v>0</v>
      </c>
      <c r="D71" s="35">
        <v>524.0808</v>
      </c>
      <c r="E71" s="23">
        <v>395.3592</v>
      </c>
    </row>
    <row r="72" spans="1:5">
      <c r="A72" s="15">
        <f t="shared" si="1"/>
        <v>45538</v>
      </c>
      <c r="B72" s="21">
        <f t="shared" ref="B72:B99" si="2">IF(C72="",NA(),1-C72)</f>
        <v>1</v>
      </c>
      <c r="C72" s="21">
        <v>0</v>
      </c>
      <c r="D72" s="35">
        <v>505.3848</v>
      </c>
      <c r="E72" s="23">
        <v>381.2552</v>
      </c>
    </row>
    <row r="73" spans="1:5">
      <c r="A73" s="15">
        <f t="shared" ref="A73:A99" si="3">A72+1</f>
        <v>45539</v>
      </c>
      <c r="B73" s="21">
        <f t="shared" si="2"/>
        <v>1</v>
      </c>
      <c r="C73" s="21">
        <v>0</v>
      </c>
      <c r="D73" s="35">
        <v>459.933</v>
      </c>
      <c r="E73" s="23">
        <v>346.967</v>
      </c>
    </row>
    <row r="74" spans="1:5">
      <c r="A74" s="15">
        <f t="shared" si="3"/>
        <v>45540</v>
      </c>
      <c r="B74" s="21">
        <f t="shared" si="2"/>
        <v>1</v>
      </c>
      <c r="C74" s="21">
        <v>0</v>
      </c>
      <c r="D74" s="35">
        <v>578.1339</v>
      </c>
      <c r="E74" s="23">
        <v>436.1361</v>
      </c>
    </row>
    <row r="75" spans="1:5">
      <c r="A75" s="15">
        <f t="shared" si="3"/>
        <v>45541</v>
      </c>
      <c r="B75" s="21">
        <f t="shared" si="2"/>
        <v>1</v>
      </c>
      <c r="C75" s="21">
        <v>0</v>
      </c>
      <c r="D75" s="35">
        <v>539.6247</v>
      </c>
      <c r="E75" s="23">
        <v>407.0853</v>
      </c>
    </row>
    <row r="76" spans="1:5">
      <c r="A76" s="15">
        <f t="shared" si="3"/>
        <v>45542</v>
      </c>
      <c r="B76" s="21">
        <f t="shared" si="2"/>
        <v>1</v>
      </c>
      <c r="C76" s="21">
        <v>0</v>
      </c>
      <c r="D76" s="35">
        <v>537.6012</v>
      </c>
      <c r="E76" s="23">
        <v>405.5588</v>
      </c>
    </row>
    <row r="77" spans="1:5">
      <c r="A77" s="15">
        <f t="shared" si="3"/>
        <v>45543</v>
      </c>
      <c r="B77" s="21">
        <f t="shared" si="2"/>
        <v>1</v>
      </c>
      <c r="C77" s="21">
        <v>0</v>
      </c>
      <c r="D77" s="35">
        <v>580.7217</v>
      </c>
      <c r="E77" s="23">
        <v>438.0883</v>
      </c>
    </row>
    <row r="78" spans="1:5">
      <c r="A78" s="15">
        <f t="shared" si="3"/>
        <v>45544</v>
      </c>
      <c r="B78" s="21">
        <f t="shared" si="2"/>
        <v>1</v>
      </c>
      <c r="C78" s="21">
        <v>0</v>
      </c>
      <c r="D78" s="35">
        <v>449.1942</v>
      </c>
      <c r="E78" s="23">
        <v>338.8658</v>
      </c>
    </row>
    <row r="79" spans="1:5">
      <c r="A79" s="15">
        <f t="shared" si="3"/>
        <v>45545</v>
      </c>
      <c r="B79" s="21">
        <f t="shared" si="2"/>
        <v>1</v>
      </c>
      <c r="C79" s="21">
        <v>0</v>
      </c>
      <c r="D79" s="35">
        <v>473.1741</v>
      </c>
      <c r="E79" s="23">
        <v>356.9559</v>
      </c>
    </row>
    <row r="80" spans="1:5">
      <c r="A80" s="15">
        <f t="shared" si="3"/>
        <v>45546</v>
      </c>
      <c r="B80" s="21">
        <f t="shared" si="2"/>
        <v>1</v>
      </c>
      <c r="C80" s="21">
        <v>0</v>
      </c>
      <c r="D80" s="35">
        <v>436.5117</v>
      </c>
      <c r="E80" s="23">
        <v>329.2983</v>
      </c>
    </row>
    <row r="81" spans="1:5">
      <c r="A81" s="15">
        <f t="shared" si="3"/>
        <v>45547</v>
      </c>
      <c r="B81" s="21">
        <f t="shared" si="2"/>
        <v>1</v>
      </c>
      <c r="C81" s="21">
        <v>0</v>
      </c>
      <c r="D81" s="35">
        <v>451.611</v>
      </c>
      <c r="E81" s="23">
        <v>340.689</v>
      </c>
    </row>
    <row r="82" spans="1:5">
      <c r="A82" s="15">
        <f t="shared" si="3"/>
        <v>45548</v>
      </c>
      <c r="B82" s="21">
        <f t="shared" si="2"/>
        <v>1</v>
      </c>
      <c r="C82" s="21">
        <v>0</v>
      </c>
      <c r="D82" s="35">
        <v>481.1997</v>
      </c>
      <c r="E82" s="23">
        <v>363.0103</v>
      </c>
    </row>
    <row r="83" spans="1:5">
      <c r="A83" s="15">
        <f t="shared" si="3"/>
        <v>45549</v>
      </c>
      <c r="B83" s="21">
        <f t="shared" si="2"/>
        <v>1</v>
      </c>
      <c r="C83" s="21">
        <v>0</v>
      </c>
      <c r="D83" s="35">
        <v>499.2003</v>
      </c>
      <c r="E83" s="23">
        <v>376.5897</v>
      </c>
    </row>
    <row r="84" spans="1:5">
      <c r="A84" s="15">
        <f t="shared" si="3"/>
        <v>45550</v>
      </c>
      <c r="B84" s="21">
        <f t="shared" si="2"/>
        <v>1</v>
      </c>
      <c r="C84" s="21">
        <v>0</v>
      </c>
      <c r="D84" s="35">
        <v>568.404</v>
      </c>
      <c r="E84" s="23">
        <v>428.796</v>
      </c>
    </row>
    <row r="85" spans="1:5">
      <c r="A85" s="15">
        <f t="shared" si="3"/>
        <v>45551</v>
      </c>
      <c r="B85" s="21">
        <f t="shared" si="2"/>
        <v>1</v>
      </c>
      <c r="C85" s="21">
        <v>0</v>
      </c>
      <c r="D85" s="35">
        <v>567.8397</v>
      </c>
      <c r="E85" s="23">
        <v>428.3703</v>
      </c>
    </row>
    <row r="86" spans="1:5">
      <c r="A86" s="15">
        <f t="shared" si="3"/>
        <v>45552</v>
      </c>
      <c r="B86" s="21">
        <f t="shared" si="2"/>
        <v>1</v>
      </c>
      <c r="C86" s="21">
        <v>0</v>
      </c>
      <c r="D86" s="35">
        <v>515.4396</v>
      </c>
      <c r="E86" s="23">
        <v>388.8404</v>
      </c>
    </row>
    <row r="87" spans="1:5">
      <c r="A87" s="15">
        <f t="shared" si="3"/>
        <v>45553</v>
      </c>
      <c r="B87" s="21">
        <f t="shared" si="2"/>
        <v>1</v>
      </c>
      <c r="C87" s="21">
        <v>0</v>
      </c>
      <c r="D87" s="35">
        <v>488.6838</v>
      </c>
      <c r="E87" s="23">
        <v>368.6562</v>
      </c>
    </row>
    <row r="88" spans="1:5">
      <c r="A88" s="15">
        <f t="shared" si="3"/>
        <v>45554</v>
      </c>
      <c r="B88" s="21">
        <f t="shared" si="2"/>
        <v>1</v>
      </c>
      <c r="C88" s="21">
        <v>0</v>
      </c>
      <c r="D88" s="35">
        <v>425.5449</v>
      </c>
      <c r="E88" s="23">
        <v>321.0251</v>
      </c>
    </row>
    <row r="89" spans="1:5">
      <c r="A89" s="15">
        <f t="shared" si="3"/>
        <v>45555</v>
      </c>
      <c r="B89" s="21">
        <f t="shared" si="2"/>
        <v>1</v>
      </c>
      <c r="C89" s="21">
        <v>0</v>
      </c>
      <c r="D89" s="35">
        <v>458.4111</v>
      </c>
      <c r="E89" s="23">
        <v>345.8189</v>
      </c>
    </row>
    <row r="90" spans="1:5">
      <c r="A90" s="15">
        <f t="shared" si="3"/>
        <v>45556</v>
      </c>
      <c r="B90" s="21">
        <f t="shared" si="2"/>
        <v>1</v>
      </c>
      <c r="C90" s="21">
        <v>0</v>
      </c>
      <c r="D90" s="35">
        <v>493.1241</v>
      </c>
      <c r="E90" s="23">
        <v>372.0059</v>
      </c>
    </row>
    <row r="91" spans="1:5">
      <c r="A91" s="15">
        <f t="shared" si="3"/>
        <v>45557</v>
      </c>
      <c r="B91" s="21">
        <f t="shared" si="2"/>
        <v>1</v>
      </c>
      <c r="C91" s="21">
        <v>0</v>
      </c>
      <c r="D91" s="35">
        <v>545.7066</v>
      </c>
      <c r="E91" s="23">
        <v>411.6734</v>
      </c>
    </row>
    <row r="92" spans="1:5">
      <c r="A92" s="15">
        <f t="shared" si="3"/>
        <v>45558</v>
      </c>
      <c r="B92" s="21">
        <f t="shared" si="2"/>
        <v>1</v>
      </c>
      <c r="C92" s="21">
        <v>0</v>
      </c>
      <c r="D92" s="35">
        <v>436.4718</v>
      </c>
      <c r="E92" s="23">
        <v>329.2682</v>
      </c>
    </row>
    <row r="93" spans="1:5">
      <c r="A93" s="15">
        <f t="shared" si="3"/>
        <v>45559</v>
      </c>
      <c r="B93" s="21">
        <f t="shared" si="2"/>
        <v>1</v>
      </c>
      <c r="C93" s="21">
        <v>0</v>
      </c>
      <c r="D93" s="35">
        <v>415.0854</v>
      </c>
      <c r="E93" s="23">
        <v>313.1346</v>
      </c>
    </row>
    <row r="94" spans="1:5">
      <c r="A94" s="15">
        <f t="shared" si="3"/>
        <v>45560</v>
      </c>
      <c r="B94" s="21">
        <f t="shared" si="2"/>
        <v>1</v>
      </c>
      <c r="C94" s="21">
        <v>0</v>
      </c>
      <c r="D94" s="35">
        <v>429.5121</v>
      </c>
      <c r="E94" s="23">
        <v>324.0179</v>
      </c>
    </row>
    <row r="95" spans="1:5">
      <c r="A95" s="15">
        <f t="shared" si="3"/>
        <v>45561</v>
      </c>
      <c r="B95" s="21">
        <f t="shared" si="2"/>
        <v>1</v>
      </c>
      <c r="C95" s="21">
        <v>0</v>
      </c>
      <c r="D95" s="35">
        <v>415.2735</v>
      </c>
      <c r="E95" s="23">
        <v>313.2765</v>
      </c>
    </row>
    <row r="96" spans="1:5">
      <c r="A96" s="15">
        <f t="shared" si="3"/>
        <v>45562</v>
      </c>
      <c r="B96" s="21">
        <f t="shared" si="2"/>
        <v>1</v>
      </c>
      <c r="C96" s="21">
        <v>0</v>
      </c>
      <c r="D96" s="35">
        <v>445.6431</v>
      </c>
      <c r="E96" s="23">
        <v>336.1869</v>
      </c>
    </row>
    <row r="97" spans="1:5">
      <c r="A97" s="15">
        <f t="shared" si="3"/>
        <v>45563</v>
      </c>
      <c r="B97" s="21">
        <f t="shared" si="2"/>
        <v>1</v>
      </c>
      <c r="C97" s="21">
        <v>0</v>
      </c>
      <c r="D97" s="35">
        <v>503.1105</v>
      </c>
      <c r="E97" s="23">
        <v>379.5395</v>
      </c>
    </row>
    <row r="98" spans="1:5">
      <c r="A98" s="15">
        <f t="shared" si="3"/>
        <v>45564</v>
      </c>
      <c r="B98" s="21">
        <f t="shared" si="2"/>
        <v>1</v>
      </c>
      <c r="C98" s="21">
        <v>0</v>
      </c>
      <c r="D98" s="35">
        <v>502.626</v>
      </c>
      <c r="E98" s="23">
        <v>379.174</v>
      </c>
    </row>
    <row r="99" spans="1:5">
      <c r="A99" s="15">
        <f t="shared" si="3"/>
        <v>45565</v>
      </c>
      <c r="B99" s="21">
        <f t="shared" si="2"/>
        <v>1</v>
      </c>
      <c r="C99" s="21">
        <v>0</v>
      </c>
      <c r="D99" s="35">
        <v>524.9529</v>
      </c>
      <c r="E99" s="35">
        <v>396.0171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topLeftCell="A52" workbookViewId="0">
      <selection activeCell="F54" sqref="F54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45474</v>
      </c>
      <c r="B8" s="21">
        <f t="shared" ref="B8:B71" si="0">IF(C8="",NA(),1-C8)</f>
        <v>1</v>
      </c>
      <c r="C8" s="22">
        <v>0</v>
      </c>
      <c r="D8" s="23">
        <v>612.009</v>
      </c>
      <c r="E8" s="24">
        <v>461.691</v>
      </c>
      <c r="G8" s="2">
        <f>MONTH(A8)</f>
        <v>7</v>
      </c>
    </row>
    <row r="9" s="2" customFormat="1" spans="1:7">
      <c r="A9" s="15">
        <f t="shared" ref="A9:A72" si="1">A8+1</f>
        <v>45475</v>
      </c>
      <c r="B9" s="21">
        <f t="shared" si="0"/>
        <v>1</v>
      </c>
      <c r="C9" s="22">
        <v>0</v>
      </c>
      <c r="D9" s="23">
        <v>755.8428</v>
      </c>
      <c r="E9" s="24">
        <v>570.1972</v>
      </c>
      <c r="G9" s="2">
        <f>MONTH(A9)</f>
        <v>7</v>
      </c>
    </row>
    <row r="10" s="2" customFormat="1" spans="1:5">
      <c r="A10" s="15">
        <f t="shared" si="1"/>
        <v>45476</v>
      </c>
      <c r="B10" s="21">
        <f t="shared" si="0"/>
        <v>1</v>
      </c>
      <c r="C10" s="22">
        <v>0</v>
      </c>
      <c r="D10" s="23">
        <v>861.0705</v>
      </c>
      <c r="E10" s="24">
        <v>649.5795</v>
      </c>
    </row>
    <row r="11" s="2" customFormat="1" spans="1:5">
      <c r="A11" s="15">
        <f t="shared" si="1"/>
        <v>45477</v>
      </c>
      <c r="B11" s="21">
        <f t="shared" si="0"/>
        <v>1</v>
      </c>
      <c r="C11" s="22">
        <v>0</v>
      </c>
      <c r="D11" s="23">
        <v>960.9459</v>
      </c>
      <c r="E11" s="24">
        <v>724.9241</v>
      </c>
    </row>
    <row r="12" s="2" customFormat="1" spans="1:5">
      <c r="A12" s="15">
        <f t="shared" si="1"/>
        <v>45478</v>
      </c>
      <c r="B12" s="21">
        <f t="shared" si="0"/>
        <v>1</v>
      </c>
      <c r="C12" s="22">
        <v>0</v>
      </c>
      <c r="D12" s="23">
        <v>739.2558</v>
      </c>
      <c r="E12" s="24">
        <v>557.6842</v>
      </c>
    </row>
    <row r="13" s="2" customFormat="1" spans="1:5">
      <c r="A13" s="15">
        <f t="shared" si="1"/>
        <v>45479</v>
      </c>
      <c r="B13" s="21">
        <f t="shared" si="0"/>
        <v>1</v>
      </c>
      <c r="C13" s="22">
        <v>0</v>
      </c>
      <c r="D13" s="23">
        <v>753.939</v>
      </c>
      <c r="E13" s="24">
        <v>568.761</v>
      </c>
    </row>
    <row r="14" s="2" customFormat="1" spans="1:5">
      <c r="A14" s="15">
        <f t="shared" si="1"/>
        <v>45480</v>
      </c>
      <c r="B14" s="21">
        <f t="shared" si="0"/>
        <v>1</v>
      </c>
      <c r="C14" s="22">
        <v>0</v>
      </c>
      <c r="D14" s="23">
        <v>553.1964</v>
      </c>
      <c r="E14" s="24">
        <v>417.3236</v>
      </c>
    </row>
    <row r="15" s="2" customFormat="1" spans="1:5">
      <c r="A15" s="15">
        <f t="shared" si="1"/>
        <v>45481</v>
      </c>
      <c r="B15" s="21">
        <f t="shared" si="0"/>
        <v>1</v>
      </c>
      <c r="C15" s="22">
        <v>0</v>
      </c>
      <c r="D15" s="23">
        <v>688.1952</v>
      </c>
      <c r="E15" s="24">
        <v>519.1648</v>
      </c>
    </row>
    <row r="16" s="2" customFormat="1" spans="1:5">
      <c r="A16" s="15">
        <f t="shared" si="1"/>
        <v>45482</v>
      </c>
      <c r="B16" s="21">
        <f t="shared" si="0"/>
        <v>1</v>
      </c>
      <c r="C16" s="22">
        <v>0</v>
      </c>
      <c r="D16" s="23">
        <v>728.5455</v>
      </c>
      <c r="E16" s="24">
        <v>549.6045</v>
      </c>
    </row>
    <row r="17" s="2" customFormat="1" spans="1:5">
      <c r="A17" s="15">
        <f t="shared" si="1"/>
        <v>45483</v>
      </c>
      <c r="B17" s="21">
        <f t="shared" si="0"/>
        <v>1</v>
      </c>
      <c r="C17" s="22">
        <v>0</v>
      </c>
      <c r="D17" s="23">
        <v>725.0286</v>
      </c>
      <c r="E17" s="24">
        <v>546.9514</v>
      </c>
    </row>
    <row r="18" s="2" customFormat="1" spans="1:5">
      <c r="A18" s="15">
        <f t="shared" si="1"/>
        <v>45484</v>
      </c>
      <c r="B18" s="21">
        <f t="shared" si="0"/>
        <v>1</v>
      </c>
      <c r="C18" s="22">
        <v>0</v>
      </c>
      <c r="D18" s="23">
        <v>807.7242</v>
      </c>
      <c r="E18" s="24">
        <v>609.3358</v>
      </c>
    </row>
    <row r="19" s="2" customFormat="1" spans="1:5">
      <c r="A19" s="15">
        <f t="shared" si="1"/>
        <v>45485</v>
      </c>
      <c r="B19" s="21">
        <f t="shared" si="0"/>
        <v>1</v>
      </c>
      <c r="C19" s="22">
        <v>0</v>
      </c>
      <c r="D19" s="23">
        <v>875.6169</v>
      </c>
      <c r="E19" s="24">
        <v>660.5531</v>
      </c>
    </row>
    <row r="20" s="2" customFormat="1" spans="1:5">
      <c r="A20" s="15">
        <f t="shared" si="1"/>
        <v>45486</v>
      </c>
      <c r="B20" s="21">
        <f t="shared" si="0"/>
        <v>1</v>
      </c>
      <c r="C20" s="22">
        <v>0</v>
      </c>
      <c r="D20" s="23">
        <v>690.8742</v>
      </c>
      <c r="E20" s="24">
        <v>521.1858</v>
      </c>
    </row>
    <row r="21" s="2" customFormat="1" spans="1:5">
      <c r="A21" s="15">
        <f t="shared" si="1"/>
        <v>45487</v>
      </c>
      <c r="B21" s="21">
        <v>1</v>
      </c>
      <c r="C21" s="22">
        <v>0</v>
      </c>
      <c r="D21" s="23">
        <v>599.3835</v>
      </c>
      <c r="E21" s="24">
        <v>452.1665</v>
      </c>
    </row>
    <row r="22" s="2" customFormat="1" spans="1:5">
      <c r="A22" s="15">
        <f t="shared" si="1"/>
        <v>45488</v>
      </c>
      <c r="B22" s="21">
        <f t="shared" si="0"/>
        <v>1</v>
      </c>
      <c r="C22" s="22">
        <v>0</v>
      </c>
      <c r="D22" s="23">
        <v>897.4707</v>
      </c>
      <c r="E22" s="24">
        <v>677.0393</v>
      </c>
    </row>
    <row r="23" s="2" customFormat="1" spans="1:5">
      <c r="A23" s="15">
        <f t="shared" si="1"/>
        <v>45489</v>
      </c>
      <c r="B23" s="21">
        <f t="shared" si="0"/>
        <v>1</v>
      </c>
      <c r="C23" s="22">
        <v>0</v>
      </c>
      <c r="D23" s="23">
        <v>730.4208</v>
      </c>
      <c r="E23" s="24">
        <v>551.0192</v>
      </c>
    </row>
    <row r="24" s="2" customFormat="1" spans="1:5">
      <c r="A24" s="15">
        <f t="shared" si="1"/>
        <v>45490</v>
      </c>
      <c r="B24" s="21">
        <f t="shared" si="0"/>
        <v>1</v>
      </c>
      <c r="C24" s="22">
        <v>0</v>
      </c>
      <c r="D24" s="23">
        <v>759.7986</v>
      </c>
      <c r="E24" s="24">
        <v>573.1814</v>
      </c>
    </row>
    <row r="25" s="2" customFormat="1" spans="1:5">
      <c r="A25" s="15">
        <f t="shared" si="1"/>
        <v>45491</v>
      </c>
      <c r="B25" s="21">
        <f t="shared" si="0"/>
        <v>1</v>
      </c>
      <c r="C25" s="22">
        <v>0</v>
      </c>
      <c r="D25" s="23">
        <v>691.2105</v>
      </c>
      <c r="E25" s="24">
        <v>521.4395</v>
      </c>
    </row>
    <row r="26" s="2" customFormat="1" spans="1:5">
      <c r="A26" s="15">
        <f t="shared" si="1"/>
        <v>45492</v>
      </c>
      <c r="B26" s="21">
        <f t="shared" si="0"/>
        <v>1</v>
      </c>
      <c r="C26" s="22">
        <v>0</v>
      </c>
      <c r="D26" s="23">
        <v>763.8513</v>
      </c>
      <c r="E26" s="24">
        <v>576.2387</v>
      </c>
    </row>
    <row r="27" s="2" customFormat="1" spans="1:5">
      <c r="A27" s="15">
        <f t="shared" si="1"/>
        <v>45493</v>
      </c>
      <c r="B27" s="21">
        <f t="shared" si="0"/>
        <v>1</v>
      </c>
      <c r="C27" s="22">
        <v>0</v>
      </c>
      <c r="D27" s="23">
        <v>712.8933</v>
      </c>
      <c r="E27" s="24">
        <v>537.7967</v>
      </c>
    </row>
    <row r="28" s="5" customFormat="1" spans="1:5">
      <c r="A28" s="25">
        <f t="shared" si="1"/>
        <v>45494</v>
      </c>
      <c r="B28" s="26">
        <f t="shared" si="0"/>
        <v>0.9994</v>
      </c>
      <c r="C28" s="27">
        <v>0.0006</v>
      </c>
      <c r="D28" s="28">
        <v>560.6007</v>
      </c>
      <c r="E28" s="29">
        <v>422.9093</v>
      </c>
    </row>
    <row r="29" s="2" customFormat="1" spans="1:5">
      <c r="A29" s="15">
        <f t="shared" si="1"/>
        <v>45495</v>
      </c>
      <c r="B29" s="21">
        <f t="shared" si="0"/>
        <v>1</v>
      </c>
      <c r="C29" s="22">
        <v>0</v>
      </c>
      <c r="D29" s="23">
        <v>749.4588</v>
      </c>
      <c r="E29" s="24">
        <v>565.3812</v>
      </c>
    </row>
    <row r="30" s="2" customFormat="1" spans="1:5">
      <c r="A30" s="15">
        <f t="shared" si="1"/>
        <v>45496</v>
      </c>
      <c r="B30" s="21">
        <f t="shared" si="0"/>
        <v>1</v>
      </c>
      <c r="C30" s="22">
        <v>0</v>
      </c>
      <c r="D30" s="23">
        <v>763.2813</v>
      </c>
      <c r="E30" s="24">
        <v>575.8087</v>
      </c>
    </row>
    <row r="31" s="2" customFormat="1" spans="1:5">
      <c r="A31" s="15">
        <f t="shared" si="1"/>
        <v>45497</v>
      </c>
      <c r="B31" s="21">
        <f t="shared" si="0"/>
        <v>1</v>
      </c>
      <c r="C31" s="22">
        <v>0</v>
      </c>
      <c r="D31" s="23">
        <v>723.9912</v>
      </c>
      <c r="E31" s="24">
        <v>546.1688</v>
      </c>
    </row>
    <row r="32" s="2" customFormat="1" spans="1:5">
      <c r="A32" s="15">
        <f t="shared" si="1"/>
        <v>45498</v>
      </c>
      <c r="B32" s="21">
        <f t="shared" si="0"/>
        <v>1</v>
      </c>
      <c r="C32" s="22">
        <v>0</v>
      </c>
      <c r="D32" s="23">
        <v>716.9859</v>
      </c>
      <c r="E32" s="24">
        <v>540.8841</v>
      </c>
    </row>
    <row r="33" s="2" customFormat="1" spans="1:5">
      <c r="A33" s="15">
        <f t="shared" si="1"/>
        <v>45499</v>
      </c>
      <c r="B33" s="21">
        <f t="shared" si="0"/>
        <v>1</v>
      </c>
      <c r="C33" s="22">
        <v>0</v>
      </c>
      <c r="D33" s="23">
        <v>692.094</v>
      </c>
      <c r="E33" s="24">
        <v>522.106</v>
      </c>
    </row>
    <row r="34" s="2" customFormat="1" spans="1:5">
      <c r="A34" s="15">
        <f t="shared" si="1"/>
        <v>45500</v>
      </c>
      <c r="B34" s="21">
        <f t="shared" si="0"/>
        <v>1</v>
      </c>
      <c r="C34" s="22">
        <v>0</v>
      </c>
      <c r="D34" s="23">
        <v>631.8336</v>
      </c>
      <c r="E34" s="24">
        <v>476.6464</v>
      </c>
    </row>
    <row r="35" s="2" customFormat="1" spans="1:5">
      <c r="A35" s="15">
        <f t="shared" si="1"/>
        <v>45501</v>
      </c>
      <c r="B35" s="21">
        <f t="shared" si="0"/>
        <v>1</v>
      </c>
      <c r="C35" s="22">
        <v>0</v>
      </c>
      <c r="D35" s="23">
        <v>544.2132</v>
      </c>
      <c r="E35" s="24">
        <v>410.5468</v>
      </c>
    </row>
    <row r="36" s="2" customFormat="1" spans="1:5">
      <c r="A36" s="15">
        <f t="shared" si="1"/>
        <v>45502</v>
      </c>
      <c r="B36" s="21">
        <f t="shared" si="0"/>
        <v>1</v>
      </c>
      <c r="C36" s="22">
        <v>0</v>
      </c>
      <c r="D36" s="23">
        <v>706.4124</v>
      </c>
      <c r="E36" s="24">
        <v>532.9076</v>
      </c>
    </row>
    <row r="37" s="2" customFormat="1" spans="1:5">
      <c r="A37" s="30">
        <f t="shared" si="1"/>
        <v>45503</v>
      </c>
      <c r="B37" s="31">
        <f t="shared" si="0"/>
        <v>1</v>
      </c>
      <c r="C37" s="32">
        <v>0</v>
      </c>
      <c r="D37" s="23">
        <v>708.4872</v>
      </c>
      <c r="E37" s="24">
        <v>534.4728</v>
      </c>
    </row>
    <row r="38" s="2" customFormat="1" spans="1:5">
      <c r="A38" s="15">
        <f t="shared" si="1"/>
        <v>45504</v>
      </c>
      <c r="B38" s="21">
        <f t="shared" si="0"/>
        <v>1</v>
      </c>
      <c r="C38" s="22">
        <v>0</v>
      </c>
      <c r="D38" s="23">
        <v>732.3075</v>
      </c>
      <c r="E38" s="24">
        <v>552.4425</v>
      </c>
    </row>
    <row r="39" s="2" customFormat="1" spans="1:5">
      <c r="A39" s="15">
        <f t="shared" si="1"/>
        <v>45505</v>
      </c>
      <c r="B39" s="21">
        <f t="shared" si="0"/>
        <v>1</v>
      </c>
      <c r="C39" s="22">
        <v>0</v>
      </c>
      <c r="D39" s="23">
        <v>557.46</v>
      </c>
      <c r="E39" s="24">
        <v>420.54</v>
      </c>
    </row>
    <row r="40" s="2" customFormat="1" spans="1:5">
      <c r="A40" s="15">
        <f t="shared" si="1"/>
        <v>45506</v>
      </c>
      <c r="B40" s="21">
        <f t="shared" si="0"/>
        <v>1</v>
      </c>
      <c r="C40" s="22">
        <v>0</v>
      </c>
      <c r="D40" s="23">
        <v>786.0927</v>
      </c>
      <c r="E40" s="24">
        <v>593.0173</v>
      </c>
    </row>
    <row r="41" s="2" customFormat="1" spans="1:5">
      <c r="A41" s="15">
        <f t="shared" si="1"/>
        <v>45507</v>
      </c>
      <c r="B41" s="21">
        <f t="shared" si="0"/>
        <v>1</v>
      </c>
      <c r="C41" s="22">
        <v>0</v>
      </c>
      <c r="D41" s="23">
        <v>676.5672</v>
      </c>
      <c r="E41" s="24">
        <v>510.3928</v>
      </c>
    </row>
    <row r="42" s="2" customFormat="1" spans="1:5">
      <c r="A42" s="15">
        <f t="shared" si="1"/>
        <v>45508</v>
      </c>
      <c r="B42" s="21">
        <f t="shared" si="0"/>
        <v>1</v>
      </c>
      <c r="C42" s="22">
        <v>0</v>
      </c>
      <c r="D42" s="23">
        <v>581.9928</v>
      </c>
      <c r="E42" s="24">
        <v>439.0472</v>
      </c>
    </row>
    <row r="43" s="2" customFormat="1" spans="1:5">
      <c r="A43" s="15">
        <f t="shared" si="1"/>
        <v>45509</v>
      </c>
      <c r="B43" s="21">
        <f t="shared" si="0"/>
        <v>1</v>
      </c>
      <c r="C43" s="22">
        <v>0</v>
      </c>
      <c r="D43" s="23">
        <v>718.4907</v>
      </c>
      <c r="E43" s="24">
        <v>542.0193</v>
      </c>
    </row>
    <row r="44" s="2" customFormat="1" spans="1:5">
      <c r="A44" s="15">
        <f t="shared" si="1"/>
        <v>45510</v>
      </c>
      <c r="B44" s="21">
        <f t="shared" si="0"/>
        <v>1</v>
      </c>
      <c r="C44" s="22">
        <v>0</v>
      </c>
      <c r="D44" s="23">
        <v>612.1344</v>
      </c>
      <c r="E44" s="24">
        <v>461.7856</v>
      </c>
    </row>
    <row r="45" s="2" customFormat="1" spans="1:5">
      <c r="A45" s="15">
        <f t="shared" si="1"/>
        <v>45511</v>
      </c>
      <c r="B45" s="21">
        <f t="shared" si="0"/>
        <v>1</v>
      </c>
      <c r="C45" s="22">
        <v>0</v>
      </c>
      <c r="D45" s="23">
        <v>1232.8644</v>
      </c>
      <c r="E45" s="24">
        <v>930.0556</v>
      </c>
    </row>
    <row r="46" s="2" customFormat="1" spans="1:5">
      <c r="A46" s="15">
        <f t="shared" si="1"/>
        <v>45512</v>
      </c>
      <c r="B46" s="21">
        <f t="shared" si="0"/>
        <v>1</v>
      </c>
      <c r="C46" s="22">
        <v>0</v>
      </c>
      <c r="D46" s="23">
        <v>701.6985</v>
      </c>
      <c r="E46" s="24">
        <v>529.3515</v>
      </c>
    </row>
    <row r="47" s="2" customFormat="1" spans="1:5">
      <c r="A47" s="15">
        <f t="shared" si="1"/>
        <v>45513</v>
      </c>
      <c r="B47" s="21">
        <f t="shared" si="0"/>
        <v>1</v>
      </c>
      <c r="C47" s="22">
        <v>0</v>
      </c>
      <c r="D47" s="23">
        <v>730.056</v>
      </c>
      <c r="E47" s="24">
        <v>550.744</v>
      </c>
    </row>
    <row r="48" s="2" customFormat="1" spans="1:5">
      <c r="A48" s="15">
        <f t="shared" si="1"/>
        <v>45514</v>
      </c>
      <c r="B48" s="21">
        <f t="shared" si="0"/>
        <v>1</v>
      </c>
      <c r="C48" s="22">
        <v>0</v>
      </c>
      <c r="D48" s="23">
        <v>646.0095</v>
      </c>
      <c r="E48" s="24">
        <v>487.3405</v>
      </c>
    </row>
    <row r="49" s="2" customFormat="1" spans="1:5">
      <c r="A49" s="15">
        <f t="shared" si="1"/>
        <v>45515</v>
      </c>
      <c r="B49" s="21">
        <f t="shared" si="0"/>
        <v>1</v>
      </c>
      <c r="C49" s="22">
        <v>0</v>
      </c>
      <c r="D49" s="23">
        <v>651.8805</v>
      </c>
      <c r="E49" s="24">
        <v>491.7695</v>
      </c>
    </row>
    <row r="50" s="2" customFormat="1" spans="1:5">
      <c r="A50" s="15">
        <f t="shared" si="1"/>
        <v>45516</v>
      </c>
      <c r="B50" s="21">
        <f t="shared" si="0"/>
        <v>1</v>
      </c>
      <c r="C50" s="22">
        <v>0</v>
      </c>
      <c r="D50" s="23">
        <v>757.473</v>
      </c>
      <c r="E50" s="24">
        <v>571.427</v>
      </c>
    </row>
    <row r="51" s="2" customFormat="1" spans="1:5">
      <c r="A51" s="15">
        <f t="shared" si="1"/>
        <v>45517</v>
      </c>
      <c r="B51" s="21">
        <f t="shared" si="0"/>
        <v>1</v>
      </c>
      <c r="C51" s="22">
        <v>0</v>
      </c>
      <c r="D51" s="23">
        <v>731.9598</v>
      </c>
      <c r="E51" s="24">
        <v>552.1802</v>
      </c>
    </row>
    <row r="52" s="2" customFormat="1" spans="1:5">
      <c r="A52" s="15">
        <f t="shared" si="1"/>
        <v>45518</v>
      </c>
      <c r="B52" s="21">
        <f t="shared" si="0"/>
        <v>1</v>
      </c>
      <c r="C52" s="22">
        <v>0</v>
      </c>
      <c r="D52" s="23">
        <v>696.7053</v>
      </c>
      <c r="E52" s="24">
        <v>525.5847</v>
      </c>
    </row>
    <row r="53" s="2" customFormat="1" spans="1:5">
      <c r="A53" s="15">
        <f t="shared" si="1"/>
        <v>45519</v>
      </c>
      <c r="B53" s="21">
        <f t="shared" si="0"/>
        <v>1</v>
      </c>
      <c r="C53" s="22">
        <v>0</v>
      </c>
      <c r="D53" s="23">
        <v>668.9634</v>
      </c>
      <c r="E53" s="24">
        <v>504.6566</v>
      </c>
    </row>
    <row r="54" s="2" customFormat="1" spans="1:5">
      <c r="A54" s="15">
        <f t="shared" si="1"/>
        <v>45520</v>
      </c>
      <c r="B54" s="21">
        <f t="shared" si="0"/>
        <v>1</v>
      </c>
      <c r="C54" s="22">
        <v>0</v>
      </c>
      <c r="D54" s="23">
        <v>717.1056</v>
      </c>
      <c r="E54" s="24">
        <v>540.9744</v>
      </c>
    </row>
    <row r="55" s="2" customFormat="1" spans="1:5">
      <c r="A55" s="15">
        <f t="shared" si="1"/>
        <v>45521</v>
      </c>
      <c r="B55" s="21">
        <f t="shared" si="0"/>
        <v>1</v>
      </c>
      <c r="C55" s="22">
        <v>0</v>
      </c>
      <c r="D55" s="23">
        <v>596.3169</v>
      </c>
      <c r="E55" s="24">
        <v>449.8531</v>
      </c>
    </row>
    <row r="56" s="2" customFormat="1" spans="1:5">
      <c r="A56" s="15">
        <f t="shared" si="1"/>
        <v>45522</v>
      </c>
      <c r="B56" s="21">
        <f t="shared" si="0"/>
        <v>1</v>
      </c>
      <c r="C56" s="22">
        <v>0</v>
      </c>
      <c r="D56" s="23">
        <v>561.4614</v>
      </c>
      <c r="E56" s="24">
        <v>423.5586</v>
      </c>
    </row>
    <row r="57" s="2" customFormat="1" spans="1:5">
      <c r="A57" s="15">
        <f t="shared" si="1"/>
        <v>45523</v>
      </c>
      <c r="B57" s="21">
        <f t="shared" si="0"/>
        <v>1</v>
      </c>
      <c r="C57" s="22">
        <v>0</v>
      </c>
      <c r="D57" s="23">
        <v>730.1985</v>
      </c>
      <c r="E57" s="24">
        <v>550.8515</v>
      </c>
    </row>
    <row r="58" s="2" customFormat="1" spans="1:5">
      <c r="A58" s="15">
        <f t="shared" si="1"/>
        <v>45524</v>
      </c>
      <c r="B58" s="21">
        <f t="shared" si="0"/>
        <v>1</v>
      </c>
      <c r="C58" s="22">
        <v>0</v>
      </c>
      <c r="D58" s="23">
        <v>730.9566</v>
      </c>
      <c r="E58" s="24">
        <v>551.4234</v>
      </c>
    </row>
    <row r="59" s="2" customFormat="1" spans="1:5">
      <c r="A59" s="15">
        <f t="shared" si="1"/>
        <v>45525</v>
      </c>
      <c r="B59" s="21">
        <f t="shared" si="0"/>
        <v>1</v>
      </c>
      <c r="C59" s="22">
        <v>0</v>
      </c>
      <c r="D59" s="23">
        <v>793.7421</v>
      </c>
      <c r="E59" s="24">
        <v>598.7879</v>
      </c>
    </row>
    <row r="60" s="2" customFormat="1" spans="1:5">
      <c r="A60" s="15">
        <f t="shared" si="1"/>
        <v>45526</v>
      </c>
      <c r="B60" s="21">
        <f t="shared" si="0"/>
        <v>1</v>
      </c>
      <c r="C60" s="22">
        <v>0</v>
      </c>
      <c r="D60" s="23">
        <v>730.9737</v>
      </c>
      <c r="E60" s="24">
        <v>551.4363</v>
      </c>
    </row>
    <row r="61" s="2" customFormat="1" spans="1:5">
      <c r="A61" s="15">
        <f t="shared" si="1"/>
        <v>45527</v>
      </c>
      <c r="B61" s="21">
        <f t="shared" si="0"/>
        <v>1</v>
      </c>
      <c r="C61" s="22">
        <v>0</v>
      </c>
      <c r="D61" s="23">
        <v>694.4994</v>
      </c>
      <c r="E61" s="24">
        <v>523.9206</v>
      </c>
    </row>
    <row r="62" s="2" customFormat="1" spans="1:5">
      <c r="A62" s="15">
        <f t="shared" si="1"/>
        <v>45528</v>
      </c>
      <c r="B62" s="21">
        <f t="shared" si="0"/>
        <v>1</v>
      </c>
      <c r="C62" s="22">
        <v>0</v>
      </c>
      <c r="D62" s="23">
        <v>574.2522</v>
      </c>
      <c r="E62" s="24">
        <v>433.2078</v>
      </c>
    </row>
    <row r="63" s="2" customFormat="1" spans="1:5">
      <c r="A63" s="15">
        <f t="shared" si="1"/>
        <v>45529</v>
      </c>
      <c r="B63" s="21">
        <f t="shared" si="0"/>
        <v>1</v>
      </c>
      <c r="C63" s="22">
        <v>0</v>
      </c>
      <c r="D63" s="23">
        <v>605.5851</v>
      </c>
      <c r="E63" s="24">
        <v>456.8449</v>
      </c>
    </row>
    <row r="64" s="2" customFormat="1" spans="1:5">
      <c r="A64" s="15">
        <f t="shared" si="1"/>
        <v>45530</v>
      </c>
      <c r="B64" s="21">
        <f t="shared" si="0"/>
        <v>1</v>
      </c>
      <c r="C64" s="22">
        <v>0</v>
      </c>
      <c r="D64" s="23">
        <v>721.3806</v>
      </c>
      <c r="E64" s="24">
        <v>544.1994</v>
      </c>
    </row>
    <row r="65" s="2" customFormat="1" spans="1:5">
      <c r="A65" s="15">
        <f t="shared" si="1"/>
        <v>45531</v>
      </c>
      <c r="B65" s="21">
        <f t="shared" si="0"/>
        <v>1</v>
      </c>
      <c r="C65" s="22">
        <v>0</v>
      </c>
      <c r="D65" s="23">
        <v>718.8669</v>
      </c>
      <c r="E65" s="24">
        <v>542.3031</v>
      </c>
    </row>
    <row r="66" s="2" customFormat="1" spans="1:5">
      <c r="A66" s="15">
        <f t="shared" si="1"/>
        <v>45532</v>
      </c>
      <c r="B66" s="21">
        <f t="shared" si="0"/>
        <v>1</v>
      </c>
      <c r="C66" s="22">
        <v>0</v>
      </c>
      <c r="D66" s="23">
        <v>724.1508</v>
      </c>
      <c r="E66" s="24">
        <v>546.2892</v>
      </c>
    </row>
    <row r="67" s="2" customFormat="1" spans="1:5">
      <c r="A67" s="15">
        <f t="shared" si="1"/>
        <v>45533</v>
      </c>
      <c r="B67" s="21">
        <f t="shared" si="0"/>
        <v>1</v>
      </c>
      <c r="C67" s="22">
        <v>0</v>
      </c>
      <c r="D67" s="23">
        <v>730.3866</v>
      </c>
      <c r="E67" s="24">
        <v>550.9934</v>
      </c>
    </row>
    <row r="68" s="2" customFormat="1" spans="1:5">
      <c r="A68" s="30">
        <f t="shared" si="1"/>
        <v>45534</v>
      </c>
      <c r="B68" s="31">
        <f t="shared" si="0"/>
        <v>1</v>
      </c>
      <c r="C68" s="32">
        <v>0</v>
      </c>
      <c r="D68" s="23">
        <v>757.3704</v>
      </c>
      <c r="E68" s="24">
        <v>571.3496</v>
      </c>
    </row>
    <row r="69" s="2" customFormat="1" spans="1:5">
      <c r="A69" s="15">
        <f t="shared" si="1"/>
        <v>45535</v>
      </c>
      <c r="B69" s="21">
        <f t="shared" si="0"/>
        <v>1</v>
      </c>
      <c r="C69" s="22">
        <v>0</v>
      </c>
      <c r="D69" s="23">
        <v>581.4855</v>
      </c>
      <c r="E69" s="24">
        <v>438.6645</v>
      </c>
    </row>
    <row r="70" s="2" customFormat="1" spans="1:5">
      <c r="A70" s="15">
        <f t="shared" si="1"/>
        <v>45536</v>
      </c>
      <c r="B70" s="21">
        <f t="shared" si="0"/>
        <v>1</v>
      </c>
      <c r="C70" s="22">
        <v>0</v>
      </c>
      <c r="D70" s="23">
        <v>689.7057</v>
      </c>
      <c r="E70" s="24">
        <v>520.3043</v>
      </c>
    </row>
    <row r="71" s="2" customFormat="1" spans="1:5">
      <c r="A71" s="15">
        <f t="shared" si="1"/>
        <v>45537</v>
      </c>
      <c r="B71" s="21">
        <f t="shared" si="0"/>
        <v>1</v>
      </c>
      <c r="C71" s="22">
        <v>0</v>
      </c>
      <c r="D71" s="23">
        <v>671.8419</v>
      </c>
      <c r="E71" s="24">
        <v>506.8281</v>
      </c>
    </row>
    <row r="72" s="2" customFormat="1" spans="1:5">
      <c r="A72" s="15">
        <f t="shared" si="1"/>
        <v>45538</v>
      </c>
      <c r="B72" s="21">
        <f t="shared" ref="B72:B99" si="2">IF(C72="",NA(),1-C72)</f>
        <v>1</v>
      </c>
      <c r="C72" s="22">
        <v>0</v>
      </c>
      <c r="D72" s="23">
        <v>721.221</v>
      </c>
      <c r="E72" s="24">
        <v>544.079</v>
      </c>
    </row>
    <row r="73" s="2" customFormat="1" spans="1:5">
      <c r="A73" s="15">
        <f t="shared" ref="A73:A99" si="3">A72+1</f>
        <v>45539</v>
      </c>
      <c r="B73" s="21">
        <f t="shared" si="2"/>
        <v>1</v>
      </c>
      <c r="C73" s="22">
        <v>0</v>
      </c>
      <c r="D73" s="23">
        <v>768.3429</v>
      </c>
      <c r="E73" s="24">
        <v>579.6271</v>
      </c>
    </row>
    <row r="74" s="2" customFormat="1" spans="1:5">
      <c r="A74" s="15">
        <f t="shared" si="3"/>
        <v>45540</v>
      </c>
      <c r="B74" s="21">
        <f t="shared" si="2"/>
        <v>1</v>
      </c>
      <c r="C74" s="22">
        <v>0</v>
      </c>
      <c r="D74" s="23">
        <v>734.6673</v>
      </c>
      <c r="E74" s="24">
        <v>554.2227</v>
      </c>
    </row>
    <row r="75" s="2" customFormat="1" spans="1:5">
      <c r="A75" s="15">
        <f t="shared" si="3"/>
        <v>45541</v>
      </c>
      <c r="B75" s="21">
        <f t="shared" si="2"/>
        <v>1</v>
      </c>
      <c r="C75" s="22">
        <v>0</v>
      </c>
      <c r="D75" s="23">
        <v>664.1868</v>
      </c>
      <c r="E75" s="24">
        <v>501.0532</v>
      </c>
    </row>
    <row r="76" s="2" customFormat="1" spans="1:5">
      <c r="A76" s="15">
        <f t="shared" si="3"/>
        <v>45542</v>
      </c>
      <c r="B76" s="21">
        <f t="shared" si="2"/>
        <v>1</v>
      </c>
      <c r="C76" s="22">
        <v>0</v>
      </c>
      <c r="D76" s="23">
        <v>692.3961</v>
      </c>
      <c r="E76" s="24">
        <v>522.3339</v>
      </c>
    </row>
    <row r="77" s="2" customFormat="1" spans="1:5">
      <c r="A77" s="15">
        <f t="shared" si="3"/>
        <v>45543</v>
      </c>
      <c r="B77" s="21">
        <f t="shared" si="2"/>
        <v>1</v>
      </c>
      <c r="C77" s="22">
        <v>0</v>
      </c>
      <c r="D77" s="23">
        <v>590.4117</v>
      </c>
      <c r="E77" s="24">
        <v>445.3983</v>
      </c>
    </row>
    <row r="78" s="2" customFormat="1" spans="1:5">
      <c r="A78" s="15">
        <f t="shared" si="3"/>
        <v>45544</v>
      </c>
      <c r="B78" s="21">
        <f t="shared" si="2"/>
        <v>1</v>
      </c>
      <c r="C78" s="22">
        <v>0</v>
      </c>
      <c r="D78" s="23">
        <v>696.996</v>
      </c>
      <c r="E78" s="24">
        <v>525.804</v>
      </c>
    </row>
    <row r="79" s="2" customFormat="1" spans="1:5">
      <c r="A79" s="15">
        <f t="shared" si="3"/>
        <v>45545</v>
      </c>
      <c r="B79" s="21">
        <f t="shared" si="2"/>
        <v>1</v>
      </c>
      <c r="C79" s="22">
        <v>0</v>
      </c>
      <c r="D79" s="23">
        <v>672.8907</v>
      </c>
      <c r="E79" s="24">
        <v>507.6193</v>
      </c>
    </row>
    <row r="80" s="2" customFormat="1" spans="1:5">
      <c r="A80" s="15">
        <f t="shared" si="3"/>
        <v>45546</v>
      </c>
      <c r="B80" s="21">
        <f t="shared" si="2"/>
        <v>1</v>
      </c>
      <c r="C80" s="22">
        <v>0</v>
      </c>
      <c r="D80" s="23">
        <v>703.494</v>
      </c>
      <c r="E80" s="24">
        <v>530.706</v>
      </c>
    </row>
    <row r="81" s="2" customFormat="1" spans="1:5">
      <c r="A81" s="15">
        <f t="shared" si="3"/>
        <v>45547</v>
      </c>
      <c r="B81" s="21">
        <f t="shared" si="2"/>
        <v>1</v>
      </c>
      <c r="C81" s="22">
        <v>0</v>
      </c>
      <c r="D81" s="23">
        <v>738.0987</v>
      </c>
      <c r="E81" s="24">
        <v>556.8113</v>
      </c>
    </row>
    <row r="82" s="2" customFormat="1" spans="1:5">
      <c r="A82" s="15">
        <f t="shared" si="3"/>
        <v>45548</v>
      </c>
      <c r="B82" s="21">
        <f t="shared" si="2"/>
        <v>1</v>
      </c>
      <c r="C82" s="22">
        <v>0</v>
      </c>
      <c r="D82" s="23">
        <v>757.7637</v>
      </c>
      <c r="E82" s="24">
        <v>571.6463</v>
      </c>
    </row>
    <row r="83" s="2" customFormat="1" spans="1:5">
      <c r="A83" s="15">
        <f t="shared" si="3"/>
        <v>45549</v>
      </c>
      <c r="B83" s="21">
        <f t="shared" si="2"/>
        <v>1</v>
      </c>
      <c r="C83" s="22">
        <v>0</v>
      </c>
      <c r="D83" s="23">
        <v>748.8318</v>
      </c>
      <c r="E83" s="24">
        <v>564.9082</v>
      </c>
    </row>
    <row r="84" s="2" customFormat="1" spans="1:5">
      <c r="A84" s="15">
        <f t="shared" si="3"/>
        <v>45550</v>
      </c>
      <c r="B84" s="21">
        <f t="shared" si="2"/>
        <v>1</v>
      </c>
      <c r="C84" s="22">
        <v>0</v>
      </c>
      <c r="D84" s="23">
        <v>528.4014</v>
      </c>
      <c r="E84" s="24">
        <v>398.6186</v>
      </c>
    </row>
    <row r="85" s="2" customFormat="1" spans="1:5">
      <c r="A85" s="15">
        <f t="shared" si="3"/>
        <v>45551</v>
      </c>
      <c r="B85" s="21">
        <f t="shared" si="2"/>
        <v>1</v>
      </c>
      <c r="C85" s="22">
        <v>0</v>
      </c>
      <c r="D85" s="23">
        <v>752.4969</v>
      </c>
      <c r="E85" s="24">
        <v>567.6731</v>
      </c>
    </row>
    <row r="86" s="2" customFormat="1" spans="1:5">
      <c r="A86" s="15">
        <f t="shared" si="3"/>
        <v>45552</v>
      </c>
      <c r="B86" s="21">
        <f t="shared" si="2"/>
        <v>1</v>
      </c>
      <c r="C86" s="22">
        <v>0</v>
      </c>
      <c r="D86" s="23">
        <v>729.0699</v>
      </c>
      <c r="E86" s="24">
        <v>550.0001</v>
      </c>
    </row>
    <row r="87" s="2" customFormat="1" spans="1:5">
      <c r="A87" s="15">
        <f t="shared" si="3"/>
        <v>45553</v>
      </c>
      <c r="B87" s="21">
        <f t="shared" si="2"/>
        <v>1</v>
      </c>
      <c r="C87" s="22">
        <v>0</v>
      </c>
      <c r="D87" s="23">
        <v>648.66</v>
      </c>
      <c r="E87" s="24">
        <v>489.34</v>
      </c>
    </row>
    <row r="88" s="2" customFormat="1" spans="1:5">
      <c r="A88" s="15">
        <f t="shared" si="3"/>
        <v>45554</v>
      </c>
      <c r="B88" s="21">
        <f t="shared" si="2"/>
        <v>1</v>
      </c>
      <c r="C88" s="22">
        <v>0</v>
      </c>
      <c r="D88" s="23">
        <v>729.2124</v>
      </c>
      <c r="E88" s="24">
        <v>550.1076</v>
      </c>
    </row>
    <row r="89" s="2" customFormat="1" spans="1:5">
      <c r="A89" s="15">
        <f t="shared" si="3"/>
        <v>45555</v>
      </c>
      <c r="B89" s="21">
        <f t="shared" si="2"/>
        <v>1</v>
      </c>
      <c r="C89" s="22">
        <v>0</v>
      </c>
      <c r="D89" s="23">
        <v>760.3629</v>
      </c>
      <c r="E89" s="24">
        <v>573.6071</v>
      </c>
    </row>
    <row r="90" s="2" customFormat="1" spans="1:5">
      <c r="A90" s="15">
        <f t="shared" si="3"/>
        <v>45556</v>
      </c>
      <c r="B90" s="21">
        <f t="shared" si="2"/>
        <v>1</v>
      </c>
      <c r="C90" s="22">
        <v>0</v>
      </c>
      <c r="D90" s="23">
        <v>822.7893</v>
      </c>
      <c r="E90" s="24">
        <v>620.7007</v>
      </c>
    </row>
    <row r="91" s="2" customFormat="1" spans="1:5">
      <c r="A91" s="15">
        <f t="shared" si="3"/>
        <v>45557</v>
      </c>
      <c r="B91" s="21">
        <f t="shared" si="2"/>
        <v>1</v>
      </c>
      <c r="C91" s="22">
        <v>0</v>
      </c>
      <c r="D91" s="23">
        <v>568.7346</v>
      </c>
      <c r="E91" s="24">
        <v>429.0454</v>
      </c>
    </row>
    <row r="92" s="2" customFormat="1" spans="1:5">
      <c r="A92" s="15">
        <f t="shared" si="3"/>
        <v>45558</v>
      </c>
      <c r="B92" s="21">
        <f t="shared" si="2"/>
        <v>1</v>
      </c>
      <c r="C92" s="22">
        <v>0</v>
      </c>
      <c r="D92" s="23">
        <v>681.1386</v>
      </c>
      <c r="E92" s="24">
        <v>513.8414</v>
      </c>
    </row>
    <row r="93" s="2" customFormat="1" spans="1:5">
      <c r="A93" s="15">
        <f t="shared" si="3"/>
        <v>45559</v>
      </c>
      <c r="B93" s="21">
        <f t="shared" si="2"/>
        <v>1</v>
      </c>
      <c r="C93" s="22">
        <v>0</v>
      </c>
      <c r="D93" s="23">
        <v>746.301</v>
      </c>
      <c r="E93" s="24">
        <v>562.999</v>
      </c>
    </row>
    <row r="94" s="2" customFormat="1" spans="1:5">
      <c r="A94" s="15">
        <f t="shared" si="3"/>
        <v>45560</v>
      </c>
      <c r="B94" s="21">
        <f t="shared" si="2"/>
        <v>1</v>
      </c>
      <c r="C94" s="22">
        <v>0</v>
      </c>
      <c r="D94" s="23">
        <v>771.78</v>
      </c>
      <c r="E94" s="24">
        <v>582.22</v>
      </c>
    </row>
    <row r="95" s="2" customFormat="1" spans="1:5">
      <c r="A95" s="15">
        <f t="shared" si="3"/>
        <v>45561</v>
      </c>
      <c r="B95" s="21">
        <f t="shared" si="2"/>
        <v>1</v>
      </c>
      <c r="C95" s="22">
        <v>0</v>
      </c>
      <c r="D95" s="23">
        <v>743.052</v>
      </c>
      <c r="E95" s="24">
        <v>560.548</v>
      </c>
    </row>
    <row r="96" s="2" customFormat="1" spans="1:5">
      <c r="A96" s="15">
        <f t="shared" si="3"/>
        <v>45562</v>
      </c>
      <c r="B96" s="21">
        <f t="shared" si="2"/>
        <v>1</v>
      </c>
      <c r="C96" s="22">
        <v>0</v>
      </c>
      <c r="D96" s="23">
        <v>868.0245</v>
      </c>
      <c r="E96" s="24">
        <v>654.8255</v>
      </c>
    </row>
    <row r="97" s="2" customFormat="1" spans="1:5">
      <c r="A97" s="15">
        <f t="shared" si="3"/>
        <v>45563</v>
      </c>
      <c r="B97" s="21">
        <f t="shared" si="2"/>
        <v>1</v>
      </c>
      <c r="C97" s="22">
        <v>0</v>
      </c>
      <c r="D97" s="23">
        <v>638.115</v>
      </c>
      <c r="E97" s="24">
        <v>481.385</v>
      </c>
    </row>
    <row r="98" spans="1:5">
      <c r="A98" s="15">
        <f t="shared" si="3"/>
        <v>45564</v>
      </c>
      <c r="B98" s="21">
        <f t="shared" si="2"/>
        <v>1</v>
      </c>
      <c r="C98" s="22">
        <v>0</v>
      </c>
      <c r="D98" s="23">
        <v>564.5508</v>
      </c>
      <c r="E98" s="24">
        <v>425.8892</v>
      </c>
    </row>
    <row r="99" spans="1:5">
      <c r="A99" s="15">
        <f t="shared" si="3"/>
        <v>45565</v>
      </c>
      <c r="B99" s="21">
        <f t="shared" si="2"/>
        <v>1</v>
      </c>
      <c r="C99" s="22">
        <v>0</v>
      </c>
      <c r="D99" s="23">
        <v>1104.3522</v>
      </c>
      <c r="E99" s="24">
        <v>833.1078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2024-10-07T09:07:34Z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