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630" tabRatio="904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6" state="hidden" r:id="rId5"/>
    <sheet name="1B. P &amp; A Benchmarking (NCA)" sheetId="7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25725"/>
</workbook>
</file>

<file path=xl/calcChain.xml><?xml version="1.0" encoding="utf-8"?>
<calcChain xmlns="http://schemas.openxmlformats.org/spreadsheetml/2006/main">
  <c r="K75" i="7"/>
  <c r="L75" s="1"/>
  <c r="I75"/>
  <c r="J75" s="1"/>
  <c r="K74"/>
  <c r="L74" s="1"/>
  <c r="I74"/>
  <c r="K73"/>
  <c r="L73" s="1"/>
  <c r="I73"/>
  <c r="J73" s="1"/>
  <c r="L72"/>
  <c r="K72"/>
  <c r="I72"/>
  <c r="G72" s="1"/>
  <c r="H72" s="1"/>
  <c r="K71"/>
  <c r="L71" s="1"/>
  <c r="J71"/>
  <c r="I71"/>
  <c r="G71"/>
  <c r="H71" s="1"/>
  <c r="K70"/>
  <c r="L70" s="1"/>
  <c r="I70"/>
  <c r="K69"/>
  <c r="L69" s="1"/>
  <c r="I69"/>
  <c r="G69" s="1"/>
  <c r="H69" s="1"/>
  <c r="K68"/>
  <c r="L68" s="1"/>
  <c r="I68"/>
  <c r="K67"/>
  <c r="L67" s="1"/>
  <c r="I67"/>
  <c r="K66"/>
  <c r="L66" s="1"/>
  <c r="I66"/>
  <c r="K65"/>
  <c r="L65" s="1"/>
  <c r="I65"/>
  <c r="J65" s="1"/>
  <c r="K64"/>
  <c r="L64" s="1"/>
  <c r="I64"/>
  <c r="K63"/>
  <c r="L63" s="1"/>
  <c r="I63"/>
  <c r="G63" s="1"/>
  <c r="H63" s="1"/>
  <c r="L62"/>
  <c r="K62"/>
  <c r="I62"/>
  <c r="K61"/>
  <c r="L61" s="1"/>
  <c r="J61"/>
  <c r="I61"/>
  <c r="K60"/>
  <c r="L60" s="1"/>
  <c r="I60"/>
  <c r="K59"/>
  <c r="L59" s="1"/>
  <c r="I59"/>
  <c r="J59" s="1"/>
  <c r="K58"/>
  <c r="L58" s="1"/>
  <c r="I58"/>
  <c r="K57"/>
  <c r="L57" s="1"/>
  <c r="I57"/>
  <c r="J57" s="1"/>
  <c r="L56"/>
  <c r="K56"/>
  <c r="I56"/>
  <c r="G56" s="1"/>
  <c r="H56" s="1"/>
  <c r="K55"/>
  <c r="L55" s="1"/>
  <c r="J55"/>
  <c r="I55"/>
  <c r="K54"/>
  <c r="L54" s="1"/>
  <c r="I54"/>
  <c r="K53"/>
  <c r="L53" s="1"/>
  <c r="I53"/>
  <c r="K52"/>
  <c r="L52" s="1"/>
  <c r="I52"/>
  <c r="K51"/>
  <c r="L51" s="1"/>
  <c r="I51"/>
  <c r="G51" s="1"/>
  <c r="H51" s="1"/>
  <c r="K50"/>
  <c r="L50" s="1"/>
  <c r="I50"/>
  <c r="K49"/>
  <c r="L49" s="1"/>
  <c r="I49"/>
  <c r="J49" s="1"/>
  <c r="L48"/>
  <c r="K48"/>
  <c r="I48"/>
  <c r="K47"/>
  <c r="L47" s="1"/>
  <c r="J47"/>
  <c r="I47"/>
  <c r="G47" s="1"/>
  <c r="H47" s="1"/>
  <c r="K46"/>
  <c r="L46" s="1"/>
  <c r="I46"/>
  <c r="K45"/>
  <c r="L45" s="1"/>
  <c r="I45"/>
  <c r="G45" s="1"/>
  <c r="H45" s="1"/>
  <c r="K44"/>
  <c r="L44" s="1"/>
  <c r="I44"/>
  <c r="K43"/>
  <c r="L43" s="1"/>
  <c r="I43"/>
  <c r="J43" s="1"/>
  <c r="K42"/>
  <c r="L42" s="1"/>
  <c r="I42"/>
  <c r="K41"/>
  <c r="L41" s="1"/>
  <c r="I41"/>
  <c r="J41" s="1"/>
  <c r="L40"/>
  <c r="K40"/>
  <c r="I40"/>
  <c r="K39"/>
  <c r="L39" s="1"/>
  <c r="J39"/>
  <c r="I39"/>
  <c r="K38"/>
  <c r="L38" s="1"/>
  <c r="I38"/>
  <c r="K37"/>
  <c r="L37" s="1"/>
  <c r="I37"/>
  <c r="G37" s="1"/>
  <c r="H37" s="1"/>
  <c r="L36"/>
  <c r="K36"/>
  <c r="I36"/>
  <c r="G36" s="1"/>
  <c r="H36" s="1"/>
  <c r="K35"/>
  <c r="L35" s="1"/>
  <c r="J35"/>
  <c r="I35"/>
  <c r="G35"/>
  <c r="H35" s="1"/>
  <c r="K34"/>
  <c r="L34" s="1"/>
  <c r="I34"/>
  <c r="K33"/>
  <c r="L33" s="1"/>
  <c r="I33"/>
  <c r="J33" s="1"/>
  <c r="L32"/>
  <c r="K32"/>
  <c r="I32"/>
  <c r="K31"/>
  <c r="L31" s="1"/>
  <c r="J31"/>
  <c r="I31"/>
  <c r="K30"/>
  <c r="L30" s="1"/>
  <c r="I30"/>
  <c r="K29"/>
  <c r="L29" s="1"/>
  <c r="I29"/>
  <c r="K28"/>
  <c r="L28" s="1"/>
  <c r="I28"/>
  <c r="K27"/>
  <c r="L27" s="1"/>
  <c r="I27"/>
  <c r="G27" s="1"/>
  <c r="H27" s="1"/>
  <c r="K26"/>
  <c r="L26" s="1"/>
  <c r="I26"/>
  <c r="K25"/>
  <c r="L25" s="1"/>
  <c r="I25"/>
  <c r="J25" s="1"/>
  <c r="K24"/>
  <c r="L24" s="1"/>
  <c r="I24"/>
  <c r="K23"/>
  <c r="L23" s="1"/>
  <c r="I23"/>
  <c r="G23" s="1"/>
  <c r="H23" s="1"/>
  <c r="K22"/>
  <c r="L22" s="1"/>
  <c r="I22"/>
  <c r="K21"/>
  <c r="L21" s="1"/>
  <c r="I21"/>
  <c r="L20"/>
  <c r="K20"/>
  <c r="I20"/>
  <c r="G20" s="1"/>
  <c r="H20" s="1"/>
  <c r="K19"/>
  <c r="L19" s="1"/>
  <c r="J19"/>
  <c r="I19"/>
  <c r="K18"/>
  <c r="L18" s="1"/>
  <c r="I18"/>
  <c r="K17"/>
  <c r="L17" s="1"/>
  <c r="I17"/>
  <c r="J17" s="1"/>
  <c r="L16"/>
  <c r="K16"/>
  <c r="I16"/>
  <c r="K15"/>
  <c r="L15" s="1"/>
  <c r="J15"/>
  <c r="I15"/>
  <c r="K14"/>
  <c r="L14" s="1"/>
  <c r="I14"/>
  <c r="K13"/>
  <c r="L13" s="1"/>
  <c r="I13"/>
  <c r="K12"/>
  <c r="L12" s="1"/>
  <c r="I12"/>
  <c r="K11"/>
  <c r="L11" s="1"/>
  <c r="I11"/>
  <c r="G11" s="1"/>
  <c r="H11" s="1"/>
  <c r="K10"/>
  <c r="L10" s="1"/>
  <c r="I10"/>
  <c r="K9"/>
  <c r="L9" s="1"/>
  <c r="I9"/>
  <c r="J9" s="1"/>
  <c r="K8"/>
  <c r="L8" s="1"/>
  <c r="I8"/>
  <c r="K7"/>
  <c r="L7" s="1"/>
  <c r="I7"/>
  <c r="G7" s="1"/>
  <c r="H7" s="1"/>
  <c r="K6"/>
  <c r="L6" s="1"/>
  <c r="I6"/>
  <c r="K5"/>
  <c r="L5" s="1"/>
  <c r="I5"/>
  <c r="L4"/>
  <c r="K4"/>
  <c r="I4"/>
  <c r="I4" i="6"/>
  <c r="G4"/>
  <c r="B99" i="4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G9"/>
  <c r="B9"/>
  <c r="A9"/>
  <c r="G8"/>
  <c r="B8"/>
  <c r="A8"/>
  <c r="B3"/>
  <c r="I98" i="3"/>
  <c r="H98"/>
  <c r="G98"/>
  <c r="F98"/>
  <c r="E98"/>
  <c r="D98"/>
  <c r="B98"/>
  <c r="A98"/>
  <c r="I97"/>
  <c r="H97"/>
  <c r="G97"/>
  <c r="F97"/>
  <c r="E97"/>
  <c r="D97"/>
  <c r="B97"/>
  <c r="A97"/>
  <c r="I96"/>
  <c r="H96"/>
  <c r="G96"/>
  <c r="F96"/>
  <c r="E96"/>
  <c r="D96"/>
  <c r="B96"/>
  <c r="A96"/>
  <c r="I95"/>
  <c r="H95"/>
  <c r="G95"/>
  <c r="F95"/>
  <c r="E95"/>
  <c r="D95"/>
  <c r="B95"/>
  <c r="A95"/>
  <c r="I94"/>
  <c r="H94"/>
  <c r="G94"/>
  <c r="F94"/>
  <c r="E94"/>
  <c r="D94"/>
  <c r="B94"/>
  <c r="A94"/>
  <c r="I93"/>
  <c r="H93"/>
  <c r="G93"/>
  <c r="F93"/>
  <c r="E93"/>
  <c r="D93"/>
  <c r="B93"/>
  <c r="A93"/>
  <c r="I92"/>
  <c r="H92"/>
  <c r="G92"/>
  <c r="F92"/>
  <c r="E92"/>
  <c r="D92"/>
  <c r="B92"/>
  <c r="A92"/>
  <c r="I91"/>
  <c r="H91"/>
  <c r="G91"/>
  <c r="F91"/>
  <c r="E91"/>
  <c r="D91"/>
  <c r="B91"/>
  <c r="A91"/>
  <c r="I90"/>
  <c r="H90"/>
  <c r="G90"/>
  <c r="F90"/>
  <c r="E90"/>
  <c r="D90"/>
  <c r="B90"/>
  <c r="A90"/>
  <c r="I89"/>
  <c r="H89"/>
  <c r="G89"/>
  <c r="F89"/>
  <c r="E89"/>
  <c r="D89"/>
  <c r="B89"/>
  <c r="A89"/>
  <c r="I88"/>
  <c r="H88"/>
  <c r="G88"/>
  <c r="F88"/>
  <c r="E88"/>
  <c r="D88"/>
  <c r="B88"/>
  <c r="A88"/>
  <c r="I87"/>
  <c r="H87"/>
  <c r="G87"/>
  <c r="F87"/>
  <c r="E87"/>
  <c r="D87"/>
  <c r="B87"/>
  <c r="A87"/>
  <c r="I86"/>
  <c r="H86"/>
  <c r="G86"/>
  <c r="F86"/>
  <c r="E86"/>
  <c r="D86"/>
  <c r="B86"/>
  <c r="A86"/>
  <c r="I85"/>
  <c r="H85"/>
  <c r="G85"/>
  <c r="F85"/>
  <c r="E85"/>
  <c r="D85"/>
  <c r="B85"/>
  <c r="A85"/>
  <c r="I84"/>
  <c r="H84"/>
  <c r="G84"/>
  <c r="F84"/>
  <c r="E84"/>
  <c r="D84"/>
  <c r="B84"/>
  <c r="A84"/>
  <c r="I83"/>
  <c r="H83"/>
  <c r="G83"/>
  <c r="F83"/>
  <c r="E83"/>
  <c r="D83"/>
  <c r="B83"/>
  <c r="A83"/>
  <c r="I82"/>
  <c r="H82"/>
  <c r="G82"/>
  <c r="F82"/>
  <c r="E82"/>
  <c r="D82"/>
  <c r="B82"/>
  <c r="A82"/>
  <c r="I81"/>
  <c r="H81"/>
  <c r="G81"/>
  <c r="F81"/>
  <c r="E81"/>
  <c r="D81"/>
  <c r="B81"/>
  <c r="A81"/>
  <c r="I80"/>
  <c r="H80"/>
  <c r="G80"/>
  <c r="F80"/>
  <c r="E80"/>
  <c r="D80"/>
  <c r="B80"/>
  <c r="A80"/>
  <c r="I79"/>
  <c r="H79"/>
  <c r="G79"/>
  <c r="F79"/>
  <c r="E79"/>
  <c r="D79"/>
  <c r="B79"/>
  <c r="A79"/>
  <c r="I78"/>
  <c r="H78"/>
  <c r="G78"/>
  <c r="F78"/>
  <c r="E78"/>
  <c r="D78"/>
  <c r="B78"/>
  <c r="A78"/>
  <c r="I77"/>
  <c r="H77"/>
  <c r="G77"/>
  <c r="F77"/>
  <c r="E77"/>
  <c r="D77"/>
  <c r="B77"/>
  <c r="A77"/>
  <c r="I76"/>
  <c r="H76"/>
  <c r="G76"/>
  <c r="F76"/>
  <c r="E76"/>
  <c r="D76"/>
  <c r="B76"/>
  <c r="A76"/>
  <c r="I75"/>
  <c r="H75"/>
  <c r="G75"/>
  <c r="F75"/>
  <c r="E75"/>
  <c r="D75"/>
  <c r="B75"/>
  <c r="A75"/>
  <c r="I74"/>
  <c r="H74"/>
  <c r="G74"/>
  <c r="F74"/>
  <c r="E74"/>
  <c r="D74"/>
  <c r="B74"/>
  <c r="A74"/>
  <c r="I73"/>
  <c r="H73"/>
  <c r="G73"/>
  <c r="F73"/>
  <c r="E73"/>
  <c r="D73"/>
  <c r="B73"/>
  <c r="A73"/>
  <c r="I72"/>
  <c r="H72"/>
  <c r="G72"/>
  <c r="F72"/>
  <c r="E72"/>
  <c r="D72"/>
  <c r="B72"/>
  <c r="A72"/>
  <c r="I71"/>
  <c r="H71"/>
  <c r="G71"/>
  <c r="F71"/>
  <c r="E71"/>
  <c r="D71"/>
  <c r="B71"/>
  <c r="A71"/>
  <c r="I70"/>
  <c r="H70"/>
  <c r="G70"/>
  <c r="F70"/>
  <c r="E70"/>
  <c r="D70"/>
  <c r="B70"/>
  <c r="A70"/>
  <c r="I69"/>
  <c r="H69"/>
  <c r="G69"/>
  <c r="F69"/>
  <c r="E69"/>
  <c r="D69"/>
  <c r="B69"/>
  <c r="A69"/>
  <c r="I68"/>
  <c r="H68"/>
  <c r="G68"/>
  <c r="F68"/>
  <c r="E68"/>
  <c r="D68"/>
  <c r="B68"/>
  <c r="A68"/>
  <c r="I67"/>
  <c r="H67"/>
  <c r="G67"/>
  <c r="F67"/>
  <c r="E67"/>
  <c r="D67"/>
  <c r="B67"/>
  <c r="A67"/>
  <c r="I66"/>
  <c r="H66"/>
  <c r="G66"/>
  <c r="F66"/>
  <c r="E66"/>
  <c r="D66"/>
  <c r="B66"/>
  <c r="A66"/>
  <c r="I65"/>
  <c r="H65"/>
  <c r="G65"/>
  <c r="F65"/>
  <c r="E65"/>
  <c r="D65"/>
  <c r="B65"/>
  <c r="A65"/>
  <c r="I64"/>
  <c r="H64"/>
  <c r="G64"/>
  <c r="F64"/>
  <c r="E64"/>
  <c r="D64"/>
  <c r="B64"/>
  <c r="A64"/>
  <c r="I63"/>
  <c r="H63"/>
  <c r="G63"/>
  <c r="F63"/>
  <c r="E63"/>
  <c r="D63"/>
  <c r="B63"/>
  <c r="A63"/>
  <c r="I62"/>
  <c r="H62"/>
  <c r="G62"/>
  <c r="F62"/>
  <c r="E62"/>
  <c r="D62"/>
  <c r="B62"/>
  <c r="A62"/>
  <c r="I61"/>
  <c r="H61"/>
  <c r="G61"/>
  <c r="F61"/>
  <c r="E61"/>
  <c r="D61"/>
  <c r="B61"/>
  <c r="A61"/>
  <c r="I60"/>
  <c r="H60"/>
  <c r="G60"/>
  <c r="F60"/>
  <c r="E60"/>
  <c r="D60"/>
  <c r="B60"/>
  <c r="A60"/>
  <c r="I59"/>
  <c r="H59"/>
  <c r="G59"/>
  <c r="F59"/>
  <c r="E59"/>
  <c r="D59"/>
  <c r="B59"/>
  <c r="A59"/>
  <c r="I58"/>
  <c r="H58"/>
  <c r="G58"/>
  <c r="F58"/>
  <c r="E58"/>
  <c r="D58"/>
  <c r="B58"/>
  <c r="A58"/>
  <c r="I57"/>
  <c r="H57"/>
  <c r="G57"/>
  <c r="F57"/>
  <c r="E57"/>
  <c r="D57"/>
  <c r="B57"/>
  <c r="A57"/>
  <c r="I56"/>
  <c r="H56"/>
  <c r="G56"/>
  <c r="F56"/>
  <c r="E56"/>
  <c r="D56"/>
  <c r="B56"/>
  <c r="A56"/>
  <c r="I55"/>
  <c r="H55"/>
  <c r="G55"/>
  <c r="F55"/>
  <c r="E55"/>
  <c r="D55"/>
  <c r="B55"/>
  <c r="A55"/>
  <c r="I54"/>
  <c r="H54"/>
  <c r="G54"/>
  <c r="F54"/>
  <c r="E54"/>
  <c r="D54"/>
  <c r="B54"/>
  <c r="A54"/>
  <c r="I53"/>
  <c r="H53"/>
  <c r="G53"/>
  <c r="F53"/>
  <c r="E53"/>
  <c r="D53"/>
  <c r="B53"/>
  <c r="A53"/>
  <c r="I52"/>
  <c r="H52"/>
  <c r="G52"/>
  <c r="F52"/>
  <c r="E52"/>
  <c r="D52"/>
  <c r="B52"/>
  <c r="A52"/>
  <c r="I51"/>
  <c r="H51"/>
  <c r="G51"/>
  <c r="F51"/>
  <c r="E51"/>
  <c r="D51"/>
  <c r="B51"/>
  <c r="A51"/>
  <c r="I50"/>
  <c r="H50"/>
  <c r="G50"/>
  <c r="F50"/>
  <c r="E50"/>
  <c r="D50"/>
  <c r="B50"/>
  <c r="A50"/>
  <c r="I49"/>
  <c r="H49"/>
  <c r="G49"/>
  <c r="F49"/>
  <c r="E49"/>
  <c r="D49"/>
  <c r="B49"/>
  <c r="A49"/>
  <c r="I48"/>
  <c r="H48"/>
  <c r="G48"/>
  <c r="F48"/>
  <c r="E48"/>
  <c r="D48"/>
  <c r="B48"/>
  <c r="A48"/>
  <c r="I47"/>
  <c r="H47"/>
  <c r="G47"/>
  <c r="F47"/>
  <c r="E47"/>
  <c r="D47"/>
  <c r="B47"/>
  <c r="A47"/>
  <c r="I46"/>
  <c r="H46"/>
  <c r="G46"/>
  <c r="F46"/>
  <c r="E46"/>
  <c r="D46"/>
  <c r="B46"/>
  <c r="A46"/>
  <c r="I45"/>
  <c r="H45"/>
  <c r="G45"/>
  <c r="F45"/>
  <c r="E45"/>
  <c r="D45"/>
  <c r="B45"/>
  <c r="A45"/>
  <c r="I44"/>
  <c r="H44"/>
  <c r="G44"/>
  <c r="F44"/>
  <c r="E44"/>
  <c r="D44"/>
  <c r="B44"/>
  <c r="A44"/>
  <c r="I43"/>
  <c r="H43"/>
  <c r="G43"/>
  <c r="F43"/>
  <c r="E43"/>
  <c r="D43"/>
  <c r="B43"/>
  <c r="A43"/>
  <c r="I42"/>
  <c r="H42"/>
  <c r="G42"/>
  <c r="F42"/>
  <c r="E42"/>
  <c r="D42"/>
  <c r="B42"/>
  <c r="A42"/>
  <c r="I41"/>
  <c r="H41"/>
  <c r="G41"/>
  <c r="F41"/>
  <c r="E41"/>
  <c r="D41"/>
  <c r="B41"/>
  <c r="A41"/>
  <c r="I40"/>
  <c r="H40"/>
  <c r="G40"/>
  <c r="F40"/>
  <c r="E40"/>
  <c r="D40"/>
  <c r="B40"/>
  <c r="A40"/>
  <c r="I39"/>
  <c r="H39"/>
  <c r="G39"/>
  <c r="F39"/>
  <c r="E39"/>
  <c r="D39"/>
  <c r="B39"/>
  <c r="A39"/>
  <c r="I38"/>
  <c r="H38"/>
  <c r="G38"/>
  <c r="F38"/>
  <c r="E38"/>
  <c r="D38"/>
  <c r="B38"/>
  <c r="A38"/>
  <c r="I37"/>
  <c r="H37"/>
  <c r="G37"/>
  <c r="F37"/>
  <c r="E37"/>
  <c r="D37"/>
  <c r="B37"/>
  <c r="A37"/>
  <c r="I36"/>
  <c r="H36"/>
  <c r="G36"/>
  <c r="F36"/>
  <c r="E36"/>
  <c r="D36"/>
  <c r="B36"/>
  <c r="A36"/>
  <c r="I35"/>
  <c r="H35"/>
  <c r="G35"/>
  <c r="F35"/>
  <c r="E35"/>
  <c r="D35"/>
  <c r="B35"/>
  <c r="A35"/>
  <c r="I34"/>
  <c r="H34"/>
  <c r="G34"/>
  <c r="F34"/>
  <c r="E34"/>
  <c r="D34"/>
  <c r="B34"/>
  <c r="A34"/>
  <c r="I33"/>
  <c r="H33"/>
  <c r="G33"/>
  <c r="F33"/>
  <c r="E33"/>
  <c r="D33"/>
  <c r="B33"/>
  <c r="A33"/>
  <c r="I32"/>
  <c r="H32"/>
  <c r="G32"/>
  <c r="F32"/>
  <c r="E32"/>
  <c r="D32"/>
  <c r="B32"/>
  <c r="A32"/>
  <c r="I31"/>
  <c r="H31"/>
  <c r="G31"/>
  <c r="F31"/>
  <c r="E31"/>
  <c r="D31"/>
  <c r="B31"/>
  <c r="A31"/>
  <c r="I30"/>
  <c r="H30"/>
  <c r="G30"/>
  <c r="F30"/>
  <c r="E30"/>
  <c r="D30"/>
  <c r="B30"/>
  <c r="A30"/>
  <c r="I29"/>
  <c r="H29"/>
  <c r="G29"/>
  <c r="F29"/>
  <c r="E29"/>
  <c r="D29"/>
  <c r="B29"/>
  <c r="A29"/>
  <c r="I28"/>
  <c r="H28"/>
  <c r="G28"/>
  <c r="F28"/>
  <c r="E28"/>
  <c r="D28"/>
  <c r="B28"/>
  <c r="A28"/>
  <c r="I27"/>
  <c r="H27"/>
  <c r="G27"/>
  <c r="F27"/>
  <c r="E27"/>
  <c r="D27"/>
  <c r="B27"/>
  <c r="A27"/>
  <c r="I26"/>
  <c r="H26"/>
  <c r="G26"/>
  <c r="F26"/>
  <c r="E26"/>
  <c r="D26"/>
  <c r="B26"/>
  <c r="A26"/>
  <c r="I25"/>
  <c r="H25"/>
  <c r="G25"/>
  <c r="F25"/>
  <c r="E25"/>
  <c r="D25"/>
  <c r="B25"/>
  <c r="A25"/>
  <c r="I24"/>
  <c r="H24"/>
  <c r="G24"/>
  <c r="F24"/>
  <c r="E24"/>
  <c r="D24"/>
  <c r="B24"/>
  <c r="A24"/>
  <c r="I23"/>
  <c r="H23"/>
  <c r="G23"/>
  <c r="F23"/>
  <c r="E23"/>
  <c r="D23"/>
  <c r="B23"/>
  <c r="A23"/>
  <c r="I22"/>
  <c r="H22"/>
  <c r="G22"/>
  <c r="F22"/>
  <c r="E22"/>
  <c r="D22"/>
  <c r="B22"/>
  <c r="A22"/>
  <c r="I21"/>
  <c r="H21"/>
  <c r="G21"/>
  <c r="F21"/>
  <c r="E21"/>
  <c r="D21"/>
  <c r="B21"/>
  <c r="A21"/>
  <c r="I20"/>
  <c r="H20"/>
  <c r="G20"/>
  <c r="F20"/>
  <c r="E20"/>
  <c r="D20"/>
  <c r="B20"/>
  <c r="A20"/>
  <c r="I19"/>
  <c r="H19"/>
  <c r="G19"/>
  <c r="F19"/>
  <c r="E19"/>
  <c r="D19"/>
  <c r="B19"/>
  <c r="A19"/>
  <c r="I18"/>
  <c r="H18"/>
  <c r="G18"/>
  <c r="F18"/>
  <c r="E18"/>
  <c r="D18"/>
  <c r="B18"/>
  <c r="A18"/>
  <c r="I17"/>
  <c r="H17"/>
  <c r="G17"/>
  <c r="F17"/>
  <c r="E17"/>
  <c r="D17"/>
  <c r="B17"/>
  <c r="A17"/>
  <c r="I16"/>
  <c r="H16"/>
  <c r="G16"/>
  <c r="F16"/>
  <c r="E16"/>
  <c r="D16"/>
  <c r="B16"/>
  <c r="A16"/>
  <c r="I15"/>
  <c r="H15"/>
  <c r="G15"/>
  <c r="F15"/>
  <c r="E15"/>
  <c r="D15"/>
  <c r="B15"/>
  <c r="A15"/>
  <c r="I14"/>
  <c r="H14"/>
  <c r="G14"/>
  <c r="F14"/>
  <c r="E14"/>
  <c r="D14"/>
  <c r="B14"/>
  <c r="A14"/>
  <c r="I13"/>
  <c r="H13"/>
  <c r="G13"/>
  <c r="F13"/>
  <c r="E13"/>
  <c r="D13"/>
  <c r="B13"/>
  <c r="A13"/>
  <c r="I12"/>
  <c r="H12"/>
  <c r="G12"/>
  <c r="F12"/>
  <c r="E12"/>
  <c r="D12"/>
  <c r="B12"/>
  <c r="A12"/>
  <c r="I11"/>
  <c r="H11"/>
  <c r="G11"/>
  <c r="F11"/>
  <c r="E11"/>
  <c r="D11"/>
  <c r="B11"/>
  <c r="A11"/>
  <c r="I10"/>
  <c r="H10"/>
  <c r="G10"/>
  <c r="F10"/>
  <c r="E10"/>
  <c r="D10"/>
  <c r="B10"/>
  <c r="A10"/>
  <c r="I9"/>
  <c r="H9"/>
  <c r="G9"/>
  <c r="F9"/>
  <c r="E9"/>
  <c r="D9"/>
  <c r="B9"/>
  <c r="A9"/>
  <c r="R8"/>
  <c r="I8"/>
  <c r="H8"/>
  <c r="G8"/>
  <c r="F8"/>
  <c r="E8"/>
  <c r="D8"/>
  <c r="B8"/>
  <c r="A8"/>
  <c r="R7"/>
  <c r="I7"/>
  <c r="H7"/>
  <c r="G7"/>
  <c r="F7"/>
  <c r="E7"/>
  <c r="D7"/>
  <c r="B7"/>
  <c r="A7"/>
  <c r="B3"/>
  <c r="G4" i="7" l="1"/>
  <c r="H4" s="1"/>
  <c r="J11"/>
  <c r="G29"/>
  <c r="H29" s="1"/>
  <c r="G19"/>
  <c r="H19" s="1"/>
  <c r="J27"/>
  <c r="G32"/>
  <c r="H32" s="1"/>
  <c r="G44"/>
  <c r="H44" s="1"/>
  <c r="G48"/>
  <c r="H48" s="1"/>
  <c r="G61"/>
  <c r="H61" s="1"/>
  <c r="G15"/>
  <c r="H15" s="1"/>
  <c r="G39"/>
  <c r="H39" s="1"/>
  <c r="G40"/>
  <c r="H40" s="1"/>
  <c r="G55"/>
  <c r="H55" s="1"/>
  <c r="G12"/>
  <c r="H12" s="1"/>
  <c r="G28"/>
  <c r="H28" s="1"/>
  <c r="G43"/>
  <c r="H43" s="1"/>
  <c r="G53"/>
  <c r="H53" s="1"/>
  <c r="G67"/>
  <c r="H67" s="1"/>
  <c r="J7"/>
  <c r="G13"/>
  <c r="H13" s="1"/>
  <c r="G16"/>
  <c r="H16" s="1"/>
  <c r="J23"/>
  <c r="G31"/>
  <c r="H31" s="1"/>
  <c r="J51"/>
  <c r="J63"/>
  <c r="J69"/>
  <c r="G5"/>
  <c r="H5" s="1"/>
  <c r="G8"/>
  <c r="H8" s="1"/>
  <c r="G21"/>
  <c r="H21" s="1"/>
  <c r="G24"/>
  <c r="H24" s="1"/>
  <c r="J53"/>
  <c r="G59"/>
  <c r="H59" s="1"/>
  <c r="G64"/>
  <c r="H64" s="1"/>
  <c r="J67"/>
  <c r="J5"/>
  <c r="G9"/>
  <c r="H9" s="1"/>
  <c r="G10"/>
  <c r="H10" s="1"/>
  <c r="J13"/>
  <c r="G17"/>
  <c r="H17" s="1"/>
  <c r="G18"/>
  <c r="H18" s="1"/>
  <c r="J21"/>
  <c r="G25"/>
  <c r="H25" s="1"/>
  <c r="G26"/>
  <c r="H26" s="1"/>
  <c r="J29"/>
  <c r="G33"/>
  <c r="H33" s="1"/>
  <c r="G34"/>
  <c r="H34" s="1"/>
  <c r="J37"/>
  <c r="G41"/>
  <c r="H41" s="1"/>
  <c r="G42"/>
  <c r="H42" s="1"/>
  <c r="J45"/>
  <c r="G49"/>
  <c r="H49" s="1"/>
  <c r="G50"/>
  <c r="H50" s="1"/>
  <c r="G57"/>
  <c r="H57" s="1"/>
  <c r="G58"/>
  <c r="H58" s="1"/>
  <c r="G65"/>
  <c r="H65" s="1"/>
  <c r="G66"/>
  <c r="H66" s="1"/>
  <c r="G73"/>
  <c r="H73" s="1"/>
  <c r="G74"/>
  <c r="H74" s="1"/>
  <c r="G52"/>
  <c r="H52" s="1"/>
  <c r="G60"/>
  <c r="H60" s="1"/>
  <c r="G68"/>
  <c r="H68" s="1"/>
  <c r="G75"/>
  <c r="H75" s="1"/>
  <c r="G6"/>
  <c r="H6" s="1"/>
  <c r="G14"/>
  <c r="H14" s="1"/>
  <c r="G22"/>
  <c r="H22" s="1"/>
  <c r="G30"/>
  <c r="H30" s="1"/>
  <c r="G38"/>
  <c r="H38" s="1"/>
  <c r="G46"/>
  <c r="H46" s="1"/>
  <c r="G54"/>
  <c r="H54" s="1"/>
  <c r="G62"/>
  <c r="H62" s="1"/>
  <c r="G70"/>
  <c r="H70" s="1"/>
  <c r="J4"/>
  <c r="J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H4" i="6"/>
  <c r="F4" s="1"/>
</calcChain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<sst xmlns="http://schemas.openxmlformats.org/spreadsheetml/2006/main" count="424" uniqueCount="105">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</sst>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>
  <numFmts count="2">
    <numFmt numFmtId="166" formatCode="_-* #,##0.00_-;\-* #,##0.00_-;_-* &quot;-&quot;??_-;_-@_-"/>
    <numFmt numFmtId="167" formatCode="dd\ mmm\ yyyy"/>
  </numFmts>
  <fonts count="12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6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3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3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3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67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67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/>
    </xf>
    <xf numFmtId="167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0" fontId="0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7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7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3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7" fontId="10" fillId="3" borderId="9" xfId="0" applyNumberFormat="1" applyFont="1" applyFill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10" fontId="9" fillId="3" borderId="6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5">
    <cellStyle name=" Writer Import]_x000d__x000a_Display Dialog=No_x000d__x000a__x000d__x000a_[Horizontal Arrange]_x000d__x000a_Dimensions Interlocking=Yes_x000d__x000a_Sum Hierarchy=Yes_x000d__x000a_Generate" xfId="4"/>
    <cellStyle name="Normal 2" xfId="2"/>
    <cellStyle name="百分比" xfId="3" builtinId="5"/>
    <cellStyle name="常规" xfId="0" builtinId="0"/>
    <cellStyle name="千位分隔" xfId="1" builtinId="3"/>
  </cellStyles>
  <dxfs count="2">
    <dxf>
      <font>
        <color indexed="9"/>
      </font>
      <fill>
        <patternFill>
          <fgColor indexed="10"/>
          <bgColor indexed="10"/>
        </patternFill>
      </fill>
    </dxf>
    <dxf>
      <fill>
        <patternFill>
          <fgColor indexed="10"/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3"/>
  </sheetPr>
  <dimension ref="A1:E34"/>
  <sheetViews>
    <sheetView tabSelected="1"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16.85546875" style="66" customWidth="1"/>
    <col min="2" max="2" width="40.85546875" style="39" customWidth="1"/>
    <col min="3" max="3" width="70.85546875" style="39" customWidth="1"/>
    <col min="4" max="4" width="16.85546875" style="65" customWidth="1"/>
    <col min="5" max="5" width="45" style="65" customWidth="1"/>
    <col min="6" max="16384" width="10.85546875" style="39"/>
  </cols>
  <sheetData>
    <row r="1" spans="1:5" s="33" customFormat="1" ht="23.25">
      <c r="A1" s="67" t="s">
        <v>0</v>
      </c>
      <c r="D1" s="68"/>
      <c r="E1" s="68"/>
    </row>
    <row r="3" spans="1:5" s="35" customFormat="1" ht="30">
      <c r="A3" s="69" t="s">
        <v>1</v>
      </c>
      <c r="B3" s="62" t="s">
        <v>2</v>
      </c>
      <c r="C3" s="62" t="s">
        <v>3</v>
      </c>
      <c r="D3" s="61" t="s">
        <v>4</v>
      </c>
      <c r="E3" s="61" t="s">
        <v>5</v>
      </c>
    </row>
    <row r="4" spans="1:5">
      <c r="A4" s="70">
        <v>0</v>
      </c>
      <c r="B4" s="56" t="s">
        <v>6</v>
      </c>
      <c r="C4" s="56" t="s">
        <v>7</v>
      </c>
      <c r="D4" s="55" t="s">
        <v>6</v>
      </c>
      <c r="E4" s="55" t="s">
        <v>8</v>
      </c>
    </row>
    <row r="5" spans="1:5">
      <c r="A5" s="70">
        <v>1</v>
      </c>
      <c r="B5" s="56" t="s">
        <v>9</v>
      </c>
      <c r="C5" s="56" t="s">
        <v>10</v>
      </c>
      <c r="D5" s="55" t="s">
        <v>11</v>
      </c>
      <c r="E5" s="55" t="s">
        <v>12</v>
      </c>
    </row>
    <row r="6" spans="1:5">
      <c r="A6" s="70">
        <v>2</v>
      </c>
      <c r="B6" s="56" t="s">
        <v>9</v>
      </c>
      <c r="C6" s="56" t="s">
        <v>13</v>
      </c>
      <c r="D6" s="55" t="s">
        <v>11</v>
      </c>
      <c r="E6" s="55" t="s">
        <v>12</v>
      </c>
    </row>
    <row r="7" spans="1:5">
      <c r="A7" s="70">
        <v>3</v>
      </c>
      <c r="B7" s="56" t="s">
        <v>9</v>
      </c>
      <c r="C7" s="56" t="s">
        <v>14</v>
      </c>
      <c r="D7" s="55" t="s">
        <v>15</v>
      </c>
      <c r="E7" s="55" t="s">
        <v>12</v>
      </c>
    </row>
    <row r="8" spans="1:5">
      <c r="A8" s="70">
        <v>4</v>
      </c>
      <c r="B8" s="56" t="s">
        <v>16</v>
      </c>
      <c r="C8" s="56" t="s">
        <v>17</v>
      </c>
      <c r="D8" s="55" t="s">
        <v>11</v>
      </c>
      <c r="E8" s="55" t="s">
        <v>12</v>
      </c>
    </row>
    <row r="9" spans="1:5">
      <c r="A9" s="70">
        <v>5</v>
      </c>
      <c r="B9" s="56" t="s">
        <v>16</v>
      </c>
      <c r="C9" s="56" t="s">
        <v>18</v>
      </c>
      <c r="D9" s="55" t="s">
        <v>11</v>
      </c>
      <c r="E9" s="55" t="s">
        <v>12</v>
      </c>
    </row>
    <row r="10" spans="1:5" s="65" customFormat="1">
      <c r="A10" s="70">
        <v>14</v>
      </c>
      <c r="B10" s="56" t="s">
        <v>19</v>
      </c>
      <c r="C10" s="56" t="s">
        <v>20</v>
      </c>
      <c r="D10" s="55" t="s">
        <v>11</v>
      </c>
      <c r="E10" s="55" t="s">
        <v>12</v>
      </c>
    </row>
    <row r="11" spans="1:5" s="65" customFormat="1">
      <c r="A11" s="70">
        <v>15</v>
      </c>
      <c r="B11" s="56" t="s">
        <v>19</v>
      </c>
      <c r="C11" s="56" t="s">
        <v>21</v>
      </c>
      <c r="D11" s="55" t="s">
        <v>11</v>
      </c>
      <c r="E11" s="55" t="s">
        <v>12</v>
      </c>
    </row>
    <row r="12" spans="1:5" s="65" customFormat="1">
      <c r="A12" s="70">
        <v>16</v>
      </c>
      <c r="B12" s="56" t="s">
        <v>19</v>
      </c>
      <c r="C12" s="56" t="s">
        <v>22</v>
      </c>
      <c r="D12" s="55" t="s">
        <v>15</v>
      </c>
      <c r="E12" s="55" t="s">
        <v>12</v>
      </c>
    </row>
    <row r="13" spans="1:5" s="65" customFormat="1">
      <c r="A13" s="70">
        <v>17</v>
      </c>
      <c r="B13" s="56" t="s">
        <v>23</v>
      </c>
      <c r="C13" s="56" t="s">
        <v>24</v>
      </c>
      <c r="D13" s="55" t="s">
        <v>11</v>
      </c>
      <c r="E13" s="55" t="s">
        <v>12</v>
      </c>
    </row>
    <row r="14" spans="1:5" s="65" customFormat="1">
      <c r="A14" s="70">
        <v>18</v>
      </c>
      <c r="B14" s="56" t="s">
        <v>23</v>
      </c>
      <c r="C14" s="56" t="s">
        <v>25</v>
      </c>
      <c r="D14" s="55" t="s">
        <v>11</v>
      </c>
      <c r="E14" s="55" t="s">
        <v>12</v>
      </c>
    </row>
    <row r="15" spans="1:5">
      <c r="A15" s="70">
        <v>35</v>
      </c>
      <c r="B15" s="56" t="s">
        <v>26</v>
      </c>
      <c r="C15" s="56" t="s">
        <v>27</v>
      </c>
      <c r="D15" s="55" t="s">
        <v>28</v>
      </c>
      <c r="E15" s="55" t="s">
        <v>12</v>
      </c>
    </row>
    <row r="16" spans="1:5">
      <c r="A16" s="70">
        <v>36</v>
      </c>
      <c r="B16" s="56" t="s">
        <v>26</v>
      </c>
      <c r="C16" s="56" t="s">
        <v>29</v>
      </c>
      <c r="D16" s="55" t="s">
        <v>28</v>
      </c>
      <c r="E16" s="55" t="s">
        <v>12</v>
      </c>
    </row>
    <row r="17" spans="1:5">
      <c r="A17" s="70">
        <v>37</v>
      </c>
      <c r="B17" s="56" t="s">
        <v>26</v>
      </c>
      <c r="C17" s="56" t="s">
        <v>30</v>
      </c>
      <c r="D17" s="55" t="s">
        <v>28</v>
      </c>
      <c r="E17" s="55" t="s">
        <v>12</v>
      </c>
    </row>
    <row r="18" spans="1:5">
      <c r="A18" s="70">
        <v>38</v>
      </c>
      <c r="B18" s="56" t="s">
        <v>31</v>
      </c>
      <c r="C18" s="56" t="s">
        <v>32</v>
      </c>
      <c r="D18" s="55" t="s">
        <v>28</v>
      </c>
      <c r="E18" s="55" t="s">
        <v>12</v>
      </c>
    </row>
    <row r="19" spans="1:5">
      <c r="A19" s="70">
        <v>39</v>
      </c>
      <c r="B19" s="56" t="s">
        <v>31</v>
      </c>
      <c r="C19" s="56" t="s">
        <v>33</v>
      </c>
      <c r="D19" s="55" t="s">
        <v>28</v>
      </c>
      <c r="E19" s="55" t="s">
        <v>12</v>
      </c>
    </row>
    <row r="20" spans="1:5">
      <c r="A20" s="70">
        <v>40</v>
      </c>
      <c r="B20" s="56" t="s">
        <v>34</v>
      </c>
      <c r="C20" s="56" t="s">
        <v>35</v>
      </c>
      <c r="D20" s="55" t="s">
        <v>28</v>
      </c>
      <c r="E20" s="55" t="s">
        <v>12</v>
      </c>
    </row>
    <row r="21" spans="1:5">
      <c r="A21" s="70">
        <v>42</v>
      </c>
      <c r="B21" s="56" t="s">
        <v>36</v>
      </c>
      <c r="C21" s="56" t="s">
        <v>37</v>
      </c>
      <c r="D21" s="55" t="s">
        <v>28</v>
      </c>
      <c r="E21" s="55" t="s">
        <v>12</v>
      </c>
    </row>
    <row r="22" spans="1:5">
      <c r="A22" s="70">
        <v>44</v>
      </c>
      <c r="B22" s="56" t="s">
        <v>38</v>
      </c>
      <c r="C22" s="56" t="s">
        <v>39</v>
      </c>
      <c r="D22" s="55" t="s">
        <v>28</v>
      </c>
      <c r="E22" s="55" t="s">
        <v>12</v>
      </c>
    </row>
    <row r="23" spans="1:5">
      <c r="A23" s="70">
        <v>54</v>
      </c>
      <c r="B23" s="56" t="s">
        <v>40</v>
      </c>
      <c r="C23" s="56" t="s">
        <v>41</v>
      </c>
      <c r="D23" s="55" t="s">
        <v>28</v>
      </c>
      <c r="E23" s="55" t="s">
        <v>12</v>
      </c>
    </row>
    <row r="24" spans="1:5">
      <c r="A24" s="70">
        <v>63</v>
      </c>
      <c r="B24" s="56" t="s">
        <v>42</v>
      </c>
      <c r="C24" s="56" t="s">
        <v>43</v>
      </c>
      <c r="D24" s="71" t="s">
        <v>44</v>
      </c>
      <c r="E24" s="55" t="s">
        <v>8</v>
      </c>
    </row>
    <row r="25" spans="1:5">
      <c r="A25" s="70">
        <v>64</v>
      </c>
      <c r="B25" s="56" t="s">
        <v>42</v>
      </c>
      <c r="C25" s="56" t="s">
        <v>45</v>
      </c>
      <c r="D25" s="71" t="s">
        <v>44</v>
      </c>
      <c r="E25" s="55" t="s">
        <v>8</v>
      </c>
    </row>
    <row r="26" spans="1:5">
      <c r="A26" s="70">
        <v>65</v>
      </c>
      <c r="B26" s="56" t="s">
        <v>42</v>
      </c>
      <c r="C26" s="56" t="s">
        <v>46</v>
      </c>
      <c r="D26" s="71" t="s">
        <v>44</v>
      </c>
      <c r="E26" s="55" t="s">
        <v>8</v>
      </c>
    </row>
    <row r="27" spans="1:5">
      <c r="A27" s="70">
        <v>66</v>
      </c>
      <c r="B27" s="56" t="s">
        <v>47</v>
      </c>
      <c r="C27" s="56" t="s">
        <v>48</v>
      </c>
      <c r="D27" s="71" t="s">
        <v>44</v>
      </c>
      <c r="E27" s="55" t="s">
        <v>8</v>
      </c>
    </row>
    <row r="28" spans="1:5">
      <c r="A28" s="70"/>
      <c r="B28" s="56"/>
      <c r="C28" s="56"/>
      <c r="D28" s="71"/>
      <c r="E28" s="55"/>
    </row>
    <row r="29" spans="1:5">
      <c r="A29" s="70"/>
      <c r="B29" s="56"/>
      <c r="C29" s="56"/>
      <c r="D29" s="55"/>
      <c r="E29" s="55"/>
    </row>
    <row r="30" spans="1:5">
      <c r="A30" s="70"/>
      <c r="B30" s="56"/>
      <c r="C30" s="56"/>
      <c r="D30" s="55"/>
      <c r="E30" s="55"/>
    </row>
    <row r="31" spans="1:5">
      <c r="A31" s="70"/>
      <c r="B31" s="56"/>
      <c r="C31" s="56"/>
      <c r="D31" s="55"/>
      <c r="E31" s="55"/>
    </row>
    <row r="32" spans="1:5">
      <c r="A32" s="70"/>
      <c r="B32" s="56"/>
      <c r="C32" s="56"/>
      <c r="D32" s="55"/>
      <c r="E32" s="55"/>
    </row>
    <row r="33" spans="1:5">
      <c r="A33" s="70"/>
      <c r="B33" s="56"/>
      <c r="C33" s="56"/>
      <c r="D33" s="55"/>
      <c r="E33" s="55"/>
    </row>
    <row r="34" spans="1:5">
      <c r="A34" s="70"/>
      <c r="B34" s="56"/>
      <c r="C34" s="56"/>
      <c r="D34" s="55"/>
      <c r="E34" s="55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J7"/>
  <sheetViews>
    <sheetView workbookViewId="0">
      <pane ySplit="7" topLeftCell="A8" activePane="bottomLeft" state="frozen"/>
      <selection pane="bottomLeft" activeCell="C34" sqref="C34"/>
    </sheetView>
  </sheetViews>
  <sheetFormatPr defaultColWidth="9.140625" defaultRowHeight="15"/>
  <cols>
    <col min="1" max="1" width="16.85546875" style="44" customWidth="1"/>
    <col min="2" max="2" width="18.140625" style="55" customWidth="1"/>
    <col min="3" max="3" width="67.5703125" style="56" customWidth="1"/>
    <col min="4" max="4" width="28.85546875" style="55" customWidth="1"/>
    <col min="5" max="5" width="16.85546875" style="55" customWidth="1"/>
    <col min="6" max="9" width="16.85546875" style="53" customWidth="1"/>
    <col min="10" max="16384" width="9.140625" style="39"/>
  </cols>
  <sheetData>
    <row r="1" spans="1:10" s="54" customFormat="1" ht="23.25">
      <c r="A1" s="57" t="s">
        <v>49</v>
      </c>
      <c r="B1" s="58"/>
      <c r="D1" s="58"/>
      <c r="E1" s="58"/>
      <c r="F1" s="59"/>
      <c r="G1" s="59"/>
      <c r="H1" s="59"/>
      <c r="I1" s="59"/>
    </row>
    <row r="2" spans="1:10" s="34" customFormat="1">
      <c r="A2" s="60"/>
      <c r="B2" s="45"/>
      <c r="D2" s="45"/>
      <c r="E2" s="45"/>
      <c r="F2" s="46"/>
      <c r="G2" s="46"/>
      <c r="H2" s="46"/>
      <c r="I2" s="46"/>
    </row>
    <row r="3" spans="1:10" s="34" customFormat="1">
      <c r="A3" s="43" t="s">
        <v>50</v>
      </c>
      <c r="B3" s="72" t="s">
        <v>51</v>
      </c>
      <c r="C3" s="73"/>
      <c r="D3" s="45"/>
      <c r="E3" s="45"/>
      <c r="F3" s="46"/>
      <c r="G3" s="46"/>
      <c r="H3" s="46"/>
      <c r="I3" s="46"/>
    </row>
    <row r="4" spans="1:10" s="34" customFormat="1">
      <c r="A4" s="43" t="s">
        <v>52</v>
      </c>
      <c r="B4" s="72" t="s">
        <v>53</v>
      </c>
      <c r="C4" s="73"/>
      <c r="D4" s="45"/>
      <c r="E4" s="45"/>
      <c r="F4" s="46"/>
      <c r="G4" s="46"/>
      <c r="H4" s="46"/>
      <c r="I4" s="46"/>
    </row>
    <row r="5" spans="1:10" s="34" customFormat="1">
      <c r="A5" s="43" t="s">
        <v>54</v>
      </c>
      <c r="B5" s="44">
        <v>44378</v>
      </c>
      <c r="C5" s="45"/>
      <c r="D5" s="45"/>
      <c r="E5" s="45"/>
      <c r="F5" s="46"/>
      <c r="G5" s="46"/>
      <c r="H5" s="46"/>
      <c r="I5" s="63"/>
      <c r="J5" s="64"/>
    </row>
    <row r="6" spans="1:10" s="34" customFormat="1">
      <c r="A6" s="74" t="s">
        <v>104</v>
      </c>
      <c r="B6" s="75"/>
      <c r="C6" s="75"/>
      <c r="D6" s="75"/>
      <c r="E6" s="75"/>
      <c r="F6" s="75"/>
      <c r="G6" s="46"/>
      <c r="H6" s="46"/>
      <c r="I6" s="46"/>
    </row>
    <row r="7" spans="1:10" s="35" customFormat="1" ht="45">
      <c r="A7" s="47" t="s">
        <v>55</v>
      </c>
      <c r="B7" s="61" t="s">
        <v>1</v>
      </c>
      <c r="C7" s="62" t="s">
        <v>56</v>
      </c>
      <c r="D7" s="61" t="s">
        <v>57</v>
      </c>
      <c r="E7" s="61" t="s">
        <v>58</v>
      </c>
      <c r="F7" s="49" t="s">
        <v>59</v>
      </c>
      <c r="G7" s="49" t="s">
        <v>60</v>
      </c>
      <c r="H7" s="49" t="s">
        <v>61</v>
      </c>
      <c r="I7" s="49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R98"/>
  <sheetViews>
    <sheetView topLeftCell="D1" workbookViewId="0">
      <pane ySplit="6" topLeftCell="A9" activePane="bottomLeft" state="frozen"/>
      <selection pane="bottomLeft" activeCell="A100" sqref="A100"/>
    </sheetView>
  </sheetViews>
  <sheetFormatPr defaultColWidth="10.85546875" defaultRowHeight="15"/>
  <cols>
    <col min="1" max="1" width="16.85546875" style="36" customWidth="1"/>
    <col min="2" max="3" width="16.85546875" style="37" customWidth="1"/>
    <col min="4" max="4" width="16.85546875" style="38" customWidth="1"/>
    <col min="5" max="5" width="49.42578125" style="38" customWidth="1"/>
    <col min="6" max="8" width="16.85546875" style="38" customWidth="1"/>
    <col min="9" max="9" width="16.85546875" style="37" customWidth="1"/>
    <col min="10" max="10" width="1.85546875" style="39" customWidth="1"/>
    <col min="11" max="12" width="16.85546875" style="37" customWidth="1"/>
    <col min="13" max="15" width="16.85546875" style="38" customWidth="1"/>
    <col min="16" max="16" width="16.85546875" style="37" customWidth="1"/>
    <col min="17" max="17" width="10.85546875" style="39"/>
    <col min="18" max="18" width="10.85546875" style="39" hidden="1" customWidth="1"/>
    <col min="19" max="16384" width="10.85546875" style="39"/>
  </cols>
  <sheetData>
    <row r="1" spans="1:18" s="33" customFormat="1" ht="23.25">
      <c r="A1" s="40" t="s">
        <v>63</v>
      </c>
      <c r="B1" s="41"/>
      <c r="C1" s="41"/>
      <c r="D1" s="42"/>
      <c r="E1" s="42"/>
      <c r="F1" s="42"/>
      <c r="G1" s="42"/>
      <c r="H1" s="42"/>
      <c r="I1" s="41"/>
      <c r="K1" s="41"/>
      <c r="L1" s="41"/>
      <c r="M1" s="42"/>
      <c r="N1" s="42"/>
      <c r="O1" s="42"/>
      <c r="P1" s="41"/>
    </row>
    <row r="3" spans="1:18">
      <c r="A3" s="43" t="s">
        <v>50</v>
      </c>
      <c r="B3" s="73" t="str">
        <f>Data!B3</f>
        <v>ICBC</v>
      </c>
      <c r="C3" s="73"/>
      <c r="D3" s="73"/>
      <c r="E3" s="73"/>
      <c r="F3" s="73"/>
      <c r="G3" s="73"/>
      <c r="H3" s="73"/>
      <c r="I3" s="73"/>
    </row>
    <row r="4" spans="1:18">
      <c r="A4" s="43" t="s">
        <v>52</v>
      </c>
      <c r="B4" s="76" t="s">
        <v>53</v>
      </c>
      <c r="C4" s="73"/>
      <c r="D4" s="73"/>
      <c r="E4" s="73"/>
      <c r="F4" s="73"/>
      <c r="G4" s="73"/>
      <c r="H4" s="73"/>
      <c r="I4" s="73"/>
    </row>
    <row r="5" spans="1:18" s="34" customFormat="1">
      <c r="A5" s="43" t="s">
        <v>54</v>
      </c>
      <c r="B5" s="44">
        <v>44378</v>
      </c>
      <c r="C5" s="45"/>
      <c r="D5" s="45"/>
      <c r="E5" s="45"/>
      <c r="F5" s="45"/>
      <c r="G5" s="45"/>
      <c r="H5" s="46"/>
      <c r="I5" s="46"/>
      <c r="J5" s="46"/>
      <c r="K5" s="52"/>
      <c r="L5" s="52"/>
      <c r="M5" s="46"/>
      <c r="N5" s="46"/>
      <c r="O5" s="46"/>
      <c r="P5" s="52"/>
    </row>
    <row r="6" spans="1:18" s="35" customFormat="1" ht="30">
      <c r="A6" s="47" t="s">
        <v>55</v>
      </c>
      <c r="B6" s="48" t="s">
        <v>64</v>
      </c>
      <c r="C6" s="48" t="s">
        <v>65</v>
      </c>
      <c r="D6" s="49" t="s">
        <v>66</v>
      </c>
      <c r="E6" s="49" t="s">
        <v>67</v>
      </c>
      <c r="F6" s="49" t="s">
        <v>68</v>
      </c>
      <c r="G6" s="49" t="s">
        <v>69</v>
      </c>
      <c r="H6" s="49" t="s">
        <v>70</v>
      </c>
      <c r="I6" s="48" t="s">
        <v>71</v>
      </c>
      <c r="K6" s="41"/>
      <c r="L6" s="41"/>
      <c r="M6" s="42"/>
      <c r="N6" s="42"/>
      <c r="O6" s="42"/>
      <c r="P6" s="41"/>
      <c r="R6" s="35" t="s">
        <v>72</v>
      </c>
    </row>
    <row r="7" spans="1:18">
      <c r="A7" s="44">
        <f>B5</f>
        <v>44378</v>
      </c>
      <c r="B7" s="50">
        <f>IF(C7="",NA(),1-C7)</f>
        <v>1</v>
      </c>
      <c r="C7" s="50">
        <v>0</v>
      </c>
      <c r="D7" s="53" t="e">
        <f t="shared" ref="D7" si="0">IFERROR((SUMPRODUCT(--(date=$A7),--(service="PISP"),--(used="Y"),response)/SUMPRODUCT(--(date=$A7),--(service="PISP"),--(used="Y"),volume)),NA())</f>
        <v>#N/A</v>
      </c>
      <c r="E7" s="53" t="e">
        <f t="shared" ref="E7" si="1">IFERROR((SUMPRODUCT(--(date=$A7),--(service="PISP"),--(used="Y"),response)/SUMPRODUCT(--(date=$A7),--(service="PISP"),--(used="Y"),size)),NA())</f>
        <v>#N/A</v>
      </c>
      <c r="F7" s="53" t="e">
        <f t="shared" ref="F7" si="2">IFERROR((SUMPRODUCT(--(date=$A7),--(service="AISP"),--(used="Y"),response)/SUMPRODUCT(--(date=$A7),--(service="AISP"),--(used="Y"),volume)),NA())</f>
        <v>#N/A</v>
      </c>
      <c r="G7" s="53" t="e">
        <f t="shared" ref="G7" si="3">IFERROR((SUMPRODUCT(--(date=$A7),--(service="AISP"),--(used="Y"),response)/SUMPRODUCT(--(date=$A7),--(service="AISP"),--(used="Y"),size)),NA())</f>
        <v>#N/A</v>
      </c>
      <c r="H7" s="53" t="e">
        <f t="shared" ref="H7" si="4">IFERROR((SUMPRODUCT(--(date=$A7),--(service="CoF"),--(used="Y"),response)/SUMPRODUCT(--(date=$A7),--(service="CoF"),--(used="Y"),volume)),NA())</f>
        <v>#N/A</v>
      </c>
      <c r="I7" s="50" t="e">
        <f t="shared" ref="I7" si="5">IFERROR((SUMIF(date,A7,error)/SUMIF(date,A7,volume)),NA())</f>
        <v>#N/A</v>
      </c>
      <c r="R7" s="39">
        <f>MONTH(A7)</f>
        <v>7</v>
      </c>
    </row>
    <row r="8" spans="1:18">
      <c r="A8" s="44">
        <f>A7+1</f>
        <v>44379</v>
      </c>
      <c r="B8" s="50">
        <f t="shared" ref="B8" si="6">IF(C8="",NA(),1-C8)</f>
        <v>1</v>
      </c>
      <c r="C8" s="50">
        <v>0</v>
      </c>
      <c r="D8" s="53" t="e">
        <f t="shared" ref="D8" si="7">IFERROR((SUMPRODUCT(--(date=$A8),--(service="PISP"),--(used="Y"),response)/SUMPRODUCT(--(date=$A8),--(service="PISP"),--(used="Y"),volume)),NA())</f>
        <v>#N/A</v>
      </c>
      <c r="E8" s="53" t="e">
        <f t="shared" ref="E8" si="8">IFERROR((SUMPRODUCT(--(date=$A8),--(service="PISP"),--(used="Y"),response)/SUMPRODUCT(--(date=$A8),--(service="PISP"),--(used="Y"),size)),NA())</f>
        <v>#N/A</v>
      </c>
      <c r="F8" s="53" t="e">
        <f t="shared" ref="F8" si="9">IFERROR((SUMPRODUCT(--(date=$A8),--(service="AISP"),--(used="Y"),response)/SUMPRODUCT(--(date=$A8),--(service="AISP"),--(used="Y"),volume)),NA())</f>
        <v>#N/A</v>
      </c>
      <c r="G8" s="53" t="e">
        <f t="shared" ref="G8" si="10">IFERROR((SUMPRODUCT(--(date=$A8),--(service="AISP"),--(used="Y"),response)/SUMPRODUCT(--(date=$A8),--(service="AISP"),--(used="Y"),size)),NA())</f>
        <v>#N/A</v>
      </c>
      <c r="H8" s="53" t="e">
        <f t="shared" ref="H8" si="11">IFERROR((SUMPRODUCT(--(date=$A8),--(service="CoF"),--(used="Y"),response)/SUMPRODUCT(--(date=$A8),--(service="CoF"),--(used="Y"),volume)),NA())</f>
        <v>#N/A</v>
      </c>
      <c r="I8" s="50" t="e">
        <f t="shared" ref="I8" si="12">IFERROR((SUMIF(date,A8,error)/SUMIF(date,A8,volume)),NA())</f>
        <v>#N/A</v>
      </c>
      <c r="R8" s="39">
        <f t="shared" ref="R8" si="13">MONTH(A8)</f>
        <v>7</v>
      </c>
    </row>
    <row r="9" spans="1:18">
      <c r="A9" s="44">
        <f t="shared" ref="A9" si="14">A8+1</f>
        <v>44380</v>
      </c>
      <c r="B9" s="50">
        <f t="shared" ref="B9" si="15">IF(C9="",NA(),1-C9)</f>
        <v>1</v>
      </c>
      <c r="C9" s="50">
        <v>0</v>
      </c>
      <c r="D9" s="53" t="e">
        <f t="shared" ref="D9:D39" si="16">IFERROR((SUMPRODUCT(--(date=$A9),--(service="PISP"),--(used="Y"),response)/SUMPRODUCT(--(date=$A9),--(service="PISP"),--(used="Y"),volume)),NA())</f>
        <v>#N/A</v>
      </c>
      <c r="E9" s="53" t="e">
        <f t="shared" ref="E9:E39" si="17">IFERROR((SUMPRODUCT(--(date=$A9),--(service="PISP"),--(used="Y"),response)/SUMPRODUCT(--(date=$A9),--(service="PISP"),--(used="Y"),size)),NA())</f>
        <v>#N/A</v>
      </c>
      <c r="F9" s="53" t="e">
        <f t="shared" ref="F9:F39" si="18">IFERROR((SUMPRODUCT(--(date=$A9),--(service="AISP"),--(used="Y"),response)/SUMPRODUCT(--(date=$A9),--(service="AISP"),--(used="Y"),volume)),NA())</f>
        <v>#N/A</v>
      </c>
      <c r="G9" s="53" t="e">
        <f t="shared" ref="G9:G39" si="19">IFERROR((SUMPRODUCT(--(date=$A9),--(service="AISP"),--(used="Y"),response)/SUMPRODUCT(--(date=$A9),--(service="AISP"),--(used="Y"),size)),NA())</f>
        <v>#N/A</v>
      </c>
      <c r="H9" s="53" t="e">
        <f t="shared" ref="H9:H39" si="20">IFERROR((SUMPRODUCT(--(date=$A9),--(service="CoF"),--(used="Y"),response)/SUMPRODUCT(--(date=$A9),--(service="CoF"),--(used="Y"),volume)),NA())</f>
        <v>#N/A</v>
      </c>
      <c r="I9" s="50" t="e">
        <f t="shared" ref="I9" si="21">IFERROR((SUMIF(date,A9,error)/SUMIF(date,A9,volume)),NA())</f>
        <v>#N/A</v>
      </c>
    </row>
    <row r="10" spans="1:18">
      <c r="A10" s="44">
        <f t="shared" ref="A10" si="22">A9+1</f>
        <v>44381</v>
      </c>
      <c r="B10" s="50">
        <f t="shared" ref="B10:B40" si="23">IF(C10="",NA(),1-C10)</f>
        <v>1</v>
      </c>
      <c r="C10" s="50">
        <v>0</v>
      </c>
      <c r="D10" s="53" t="e">
        <f t="shared" si="16"/>
        <v>#N/A</v>
      </c>
      <c r="E10" s="53" t="e">
        <f t="shared" si="17"/>
        <v>#N/A</v>
      </c>
      <c r="F10" s="53" t="e">
        <f t="shared" si="18"/>
        <v>#N/A</v>
      </c>
      <c r="G10" s="53" t="e">
        <f t="shared" si="19"/>
        <v>#N/A</v>
      </c>
      <c r="H10" s="53" t="e">
        <f t="shared" si="20"/>
        <v>#N/A</v>
      </c>
      <c r="I10" s="50" t="e">
        <f t="shared" ref="I10:I40" si="24">IFERROR((SUMIF(date,A10,error)/SUMIF(date,A10,volume)),NA())</f>
        <v>#N/A</v>
      </c>
    </row>
    <row r="11" spans="1:18">
      <c r="A11" s="44">
        <f t="shared" ref="A11:A41" si="25">A10+1</f>
        <v>44382</v>
      </c>
      <c r="B11" s="50">
        <f t="shared" si="23"/>
        <v>1</v>
      </c>
      <c r="C11" s="50">
        <v>0</v>
      </c>
      <c r="D11" s="53" t="e">
        <f t="shared" si="16"/>
        <v>#N/A</v>
      </c>
      <c r="E11" s="53" t="e">
        <f t="shared" si="17"/>
        <v>#N/A</v>
      </c>
      <c r="F11" s="53" t="e">
        <f t="shared" si="18"/>
        <v>#N/A</v>
      </c>
      <c r="G11" s="53" t="e">
        <f t="shared" si="19"/>
        <v>#N/A</v>
      </c>
      <c r="H11" s="53" t="e">
        <f t="shared" si="20"/>
        <v>#N/A</v>
      </c>
      <c r="I11" s="50" t="e">
        <f t="shared" si="24"/>
        <v>#N/A</v>
      </c>
      <c r="K11" s="52"/>
      <c r="L11" s="52"/>
      <c r="M11" s="46"/>
      <c r="N11" s="46"/>
      <c r="O11" s="46"/>
      <c r="P11" s="52"/>
    </row>
    <row r="12" spans="1:18">
      <c r="A12" s="44">
        <f t="shared" si="25"/>
        <v>44383</v>
      </c>
      <c r="B12" s="50">
        <f t="shared" si="23"/>
        <v>1</v>
      </c>
      <c r="C12" s="50">
        <v>0</v>
      </c>
      <c r="D12" s="53" t="e">
        <f t="shared" si="16"/>
        <v>#N/A</v>
      </c>
      <c r="E12" s="53" t="e">
        <f t="shared" si="17"/>
        <v>#N/A</v>
      </c>
      <c r="F12" s="53" t="e">
        <f t="shared" si="18"/>
        <v>#N/A</v>
      </c>
      <c r="G12" s="53" t="e">
        <f t="shared" si="19"/>
        <v>#N/A</v>
      </c>
      <c r="H12" s="53" t="e">
        <f t="shared" si="20"/>
        <v>#N/A</v>
      </c>
      <c r="I12" s="50" t="e">
        <f t="shared" si="24"/>
        <v>#N/A</v>
      </c>
    </row>
    <row r="13" spans="1:18">
      <c r="A13" s="44">
        <f t="shared" si="25"/>
        <v>44384</v>
      </c>
      <c r="B13" s="50">
        <f t="shared" si="23"/>
        <v>1</v>
      </c>
      <c r="C13" s="50">
        <v>0</v>
      </c>
      <c r="D13" s="53" t="e">
        <f t="shared" si="16"/>
        <v>#N/A</v>
      </c>
      <c r="E13" s="53" t="e">
        <f t="shared" si="17"/>
        <v>#N/A</v>
      </c>
      <c r="F13" s="53" t="e">
        <f t="shared" si="18"/>
        <v>#N/A</v>
      </c>
      <c r="G13" s="53" t="e">
        <f t="shared" si="19"/>
        <v>#N/A</v>
      </c>
      <c r="H13" s="53" t="e">
        <f t="shared" si="20"/>
        <v>#N/A</v>
      </c>
      <c r="I13" s="50" t="e">
        <f t="shared" si="24"/>
        <v>#N/A</v>
      </c>
    </row>
    <row r="14" spans="1:18">
      <c r="A14" s="44">
        <f t="shared" si="25"/>
        <v>44385</v>
      </c>
      <c r="B14" s="50">
        <f t="shared" si="23"/>
        <v>1</v>
      </c>
      <c r="C14" s="50">
        <v>0</v>
      </c>
      <c r="D14" s="53" t="e">
        <f t="shared" si="16"/>
        <v>#N/A</v>
      </c>
      <c r="E14" s="53" t="e">
        <f t="shared" si="17"/>
        <v>#N/A</v>
      </c>
      <c r="F14" s="53" t="e">
        <f t="shared" si="18"/>
        <v>#N/A</v>
      </c>
      <c r="G14" s="53" t="e">
        <f t="shared" si="19"/>
        <v>#N/A</v>
      </c>
      <c r="H14" s="53" t="e">
        <f t="shared" si="20"/>
        <v>#N/A</v>
      </c>
      <c r="I14" s="50" t="e">
        <f t="shared" si="24"/>
        <v>#N/A</v>
      </c>
    </row>
    <row r="15" spans="1:18">
      <c r="A15" s="44">
        <f t="shared" si="25"/>
        <v>44386</v>
      </c>
      <c r="B15" s="50">
        <f t="shared" si="23"/>
        <v>1</v>
      </c>
      <c r="C15" s="50">
        <v>0</v>
      </c>
      <c r="D15" s="53" t="e">
        <f t="shared" si="16"/>
        <v>#N/A</v>
      </c>
      <c r="E15" s="53" t="e">
        <f t="shared" si="17"/>
        <v>#N/A</v>
      </c>
      <c r="F15" s="53" t="e">
        <f t="shared" si="18"/>
        <v>#N/A</v>
      </c>
      <c r="G15" s="53" t="e">
        <f t="shared" si="19"/>
        <v>#N/A</v>
      </c>
      <c r="H15" s="53" t="e">
        <f t="shared" si="20"/>
        <v>#N/A</v>
      </c>
      <c r="I15" s="50" t="e">
        <f t="shared" si="24"/>
        <v>#N/A</v>
      </c>
      <c r="K15" s="52"/>
      <c r="L15" s="52"/>
      <c r="M15" s="46"/>
      <c r="N15" s="46"/>
      <c r="O15" s="46"/>
      <c r="P15" s="52"/>
    </row>
    <row r="16" spans="1:18">
      <c r="A16" s="44">
        <f t="shared" si="25"/>
        <v>44387</v>
      </c>
      <c r="B16" s="50">
        <f t="shared" si="23"/>
        <v>1</v>
      </c>
      <c r="C16" s="50">
        <v>0</v>
      </c>
      <c r="D16" s="53" t="e">
        <f t="shared" si="16"/>
        <v>#N/A</v>
      </c>
      <c r="E16" s="53" t="e">
        <f t="shared" si="17"/>
        <v>#N/A</v>
      </c>
      <c r="F16" s="53" t="e">
        <f t="shared" si="18"/>
        <v>#N/A</v>
      </c>
      <c r="G16" s="53" t="e">
        <f t="shared" si="19"/>
        <v>#N/A</v>
      </c>
      <c r="H16" s="53" t="e">
        <f t="shared" si="20"/>
        <v>#N/A</v>
      </c>
      <c r="I16" s="50" t="e">
        <f t="shared" si="24"/>
        <v>#N/A</v>
      </c>
    </row>
    <row r="17" spans="1:9">
      <c r="A17" s="44">
        <f t="shared" si="25"/>
        <v>44388</v>
      </c>
      <c r="B17" s="50">
        <f t="shared" si="23"/>
        <v>1</v>
      </c>
      <c r="C17" s="50">
        <v>0</v>
      </c>
      <c r="D17" s="53" t="e">
        <f t="shared" si="16"/>
        <v>#N/A</v>
      </c>
      <c r="E17" s="53" t="e">
        <f t="shared" si="17"/>
        <v>#N/A</v>
      </c>
      <c r="F17" s="53" t="e">
        <f t="shared" si="18"/>
        <v>#N/A</v>
      </c>
      <c r="G17" s="53" t="e">
        <f t="shared" si="19"/>
        <v>#N/A</v>
      </c>
      <c r="H17" s="53" t="e">
        <f t="shared" si="20"/>
        <v>#N/A</v>
      </c>
      <c r="I17" s="50" t="e">
        <f t="shared" si="24"/>
        <v>#N/A</v>
      </c>
    </row>
    <row r="18" spans="1:9">
      <c r="A18" s="44">
        <f t="shared" si="25"/>
        <v>44389</v>
      </c>
      <c r="B18" s="50">
        <f t="shared" si="23"/>
        <v>1</v>
      </c>
      <c r="C18" s="50">
        <v>0</v>
      </c>
      <c r="D18" s="53" t="e">
        <f t="shared" si="16"/>
        <v>#N/A</v>
      </c>
      <c r="E18" s="53" t="e">
        <f t="shared" si="17"/>
        <v>#N/A</v>
      </c>
      <c r="F18" s="53" t="e">
        <f t="shared" si="18"/>
        <v>#N/A</v>
      </c>
      <c r="G18" s="53" t="e">
        <f t="shared" si="19"/>
        <v>#N/A</v>
      </c>
      <c r="H18" s="53" t="e">
        <f t="shared" si="20"/>
        <v>#N/A</v>
      </c>
      <c r="I18" s="50" t="e">
        <f t="shared" si="24"/>
        <v>#N/A</v>
      </c>
    </row>
    <row r="19" spans="1:9">
      <c r="A19" s="44">
        <f t="shared" si="25"/>
        <v>44390</v>
      </c>
      <c r="B19" s="50">
        <f t="shared" si="23"/>
        <v>1</v>
      </c>
      <c r="C19" s="50">
        <v>0</v>
      </c>
      <c r="D19" s="53" t="e">
        <f t="shared" si="16"/>
        <v>#N/A</v>
      </c>
      <c r="E19" s="53" t="e">
        <f t="shared" si="17"/>
        <v>#N/A</v>
      </c>
      <c r="F19" s="53" t="e">
        <f t="shared" si="18"/>
        <v>#N/A</v>
      </c>
      <c r="G19" s="53" t="e">
        <f t="shared" si="19"/>
        <v>#N/A</v>
      </c>
      <c r="H19" s="53" t="e">
        <f t="shared" si="20"/>
        <v>#N/A</v>
      </c>
      <c r="I19" s="50" t="e">
        <f t="shared" si="24"/>
        <v>#N/A</v>
      </c>
    </row>
    <row r="20" spans="1:9">
      <c r="A20" s="44">
        <f t="shared" si="25"/>
        <v>44391</v>
      </c>
      <c r="B20" s="50">
        <f t="shared" si="23"/>
        <v>1</v>
      </c>
      <c r="C20" s="50">
        <v>0</v>
      </c>
      <c r="D20" s="53" t="e">
        <f t="shared" si="16"/>
        <v>#N/A</v>
      </c>
      <c r="E20" s="53" t="e">
        <f t="shared" si="17"/>
        <v>#N/A</v>
      </c>
      <c r="F20" s="53" t="e">
        <f t="shared" si="18"/>
        <v>#N/A</v>
      </c>
      <c r="G20" s="53" t="e">
        <f t="shared" si="19"/>
        <v>#N/A</v>
      </c>
      <c r="H20" s="53" t="e">
        <f t="shared" si="20"/>
        <v>#N/A</v>
      </c>
      <c r="I20" s="50" t="e">
        <f t="shared" si="24"/>
        <v>#N/A</v>
      </c>
    </row>
    <row r="21" spans="1:9">
      <c r="A21" s="44">
        <f t="shared" si="25"/>
        <v>44392</v>
      </c>
      <c r="B21" s="50">
        <f t="shared" si="23"/>
        <v>1</v>
      </c>
      <c r="C21" s="50">
        <v>0</v>
      </c>
      <c r="D21" s="53" t="e">
        <f t="shared" si="16"/>
        <v>#N/A</v>
      </c>
      <c r="E21" s="53" t="e">
        <f t="shared" si="17"/>
        <v>#N/A</v>
      </c>
      <c r="F21" s="53" t="e">
        <f t="shared" si="18"/>
        <v>#N/A</v>
      </c>
      <c r="G21" s="53" t="e">
        <f t="shared" si="19"/>
        <v>#N/A</v>
      </c>
      <c r="H21" s="53" t="e">
        <f t="shared" si="20"/>
        <v>#N/A</v>
      </c>
      <c r="I21" s="50" t="e">
        <f t="shared" si="24"/>
        <v>#N/A</v>
      </c>
    </row>
    <row r="22" spans="1:9">
      <c r="A22" s="44">
        <f t="shared" si="25"/>
        <v>44393</v>
      </c>
      <c r="B22" s="50">
        <f t="shared" si="23"/>
        <v>1</v>
      </c>
      <c r="C22" s="50">
        <v>0</v>
      </c>
      <c r="D22" s="53" t="e">
        <f t="shared" si="16"/>
        <v>#N/A</v>
      </c>
      <c r="E22" s="53" t="e">
        <f t="shared" si="17"/>
        <v>#N/A</v>
      </c>
      <c r="F22" s="53" t="e">
        <f t="shared" si="18"/>
        <v>#N/A</v>
      </c>
      <c r="G22" s="53" t="e">
        <f t="shared" si="19"/>
        <v>#N/A</v>
      </c>
      <c r="H22" s="53" t="e">
        <f t="shared" si="20"/>
        <v>#N/A</v>
      </c>
      <c r="I22" s="50" t="e">
        <f t="shared" si="24"/>
        <v>#N/A</v>
      </c>
    </row>
    <row r="23" spans="1:9">
      <c r="A23" s="44">
        <f t="shared" si="25"/>
        <v>44394</v>
      </c>
      <c r="B23" s="50">
        <f t="shared" si="23"/>
        <v>1</v>
      </c>
      <c r="C23" s="50">
        <v>0</v>
      </c>
      <c r="D23" s="53" t="e">
        <f t="shared" si="16"/>
        <v>#N/A</v>
      </c>
      <c r="E23" s="53" t="e">
        <f t="shared" si="17"/>
        <v>#N/A</v>
      </c>
      <c r="F23" s="53" t="e">
        <f t="shared" si="18"/>
        <v>#N/A</v>
      </c>
      <c r="G23" s="53" t="e">
        <f t="shared" si="19"/>
        <v>#N/A</v>
      </c>
      <c r="H23" s="53" t="e">
        <f t="shared" si="20"/>
        <v>#N/A</v>
      </c>
      <c r="I23" s="50" t="e">
        <f t="shared" si="24"/>
        <v>#N/A</v>
      </c>
    </row>
    <row r="24" spans="1:9">
      <c r="A24" s="44">
        <f t="shared" si="25"/>
        <v>44395</v>
      </c>
      <c r="B24" s="50">
        <f t="shared" si="23"/>
        <v>1</v>
      </c>
      <c r="C24" s="50">
        <v>0</v>
      </c>
      <c r="D24" s="53" t="e">
        <f t="shared" si="16"/>
        <v>#N/A</v>
      </c>
      <c r="E24" s="53" t="e">
        <f t="shared" si="17"/>
        <v>#N/A</v>
      </c>
      <c r="F24" s="53" t="e">
        <f t="shared" si="18"/>
        <v>#N/A</v>
      </c>
      <c r="G24" s="53" t="e">
        <f t="shared" si="19"/>
        <v>#N/A</v>
      </c>
      <c r="H24" s="53" t="e">
        <f t="shared" si="20"/>
        <v>#N/A</v>
      </c>
      <c r="I24" s="50" t="e">
        <f t="shared" si="24"/>
        <v>#N/A</v>
      </c>
    </row>
    <row r="25" spans="1:9">
      <c r="A25" s="44">
        <f t="shared" si="25"/>
        <v>44396</v>
      </c>
      <c r="B25" s="50">
        <f t="shared" si="23"/>
        <v>1</v>
      </c>
      <c r="C25" s="50">
        <v>0</v>
      </c>
      <c r="D25" s="53" t="e">
        <f t="shared" si="16"/>
        <v>#N/A</v>
      </c>
      <c r="E25" s="53" t="e">
        <f t="shared" si="17"/>
        <v>#N/A</v>
      </c>
      <c r="F25" s="53" t="e">
        <f t="shared" si="18"/>
        <v>#N/A</v>
      </c>
      <c r="G25" s="53" t="e">
        <f t="shared" si="19"/>
        <v>#N/A</v>
      </c>
      <c r="H25" s="53" t="e">
        <f t="shared" si="20"/>
        <v>#N/A</v>
      </c>
      <c r="I25" s="50" t="e">
        <f t="shared" si="24"/>
        <v>#N/A</v>
      </c>
    </row>
    <row r="26" spans="1:9">
      <c r="A26" s="44">
        <f t="shared" si="25"/>
        <v>44397</v>
      </c>
      <c r="B26" s="50">
        <f t="shared" si="23"/>
        <v>1</v>
      </c>
      <c r="C26" s="50">
        <v>0</v>
      </c>
      <c r="D26" s="53" t="e">
        <f t="shared" si="16"/>
        <v>#N/A</v>
      </c>
      <c r="E26" s="53" t="e">
        <f t="shared" si="17"/>
        <v>#N/A</v>
      </c>
      <c r="F26" s="53" t="e">
        <f t="shared" si="18"/>
        <v>#N/A</v>
      </c>
      <c r="G26" s="53" t="e">
        <f t="shared" si="19"/>
        <v>#N/A</v>
      </c>
      <c r="H26" s="53" t="e">
        <f t="shared" si="20"/>
        <v>#N/A</v>
      </c>
      <c r="I26" s="50" t="e">
        <f t="shared" si="24"/>
        <v>#N/A</v>
      </c>
    </row>
    <row r="27" spans="1:9">
      <c r="A27" s="44">
        <f t="shared" si="25"/>
        <v>44398</v>
      </c>
      <c r="B27" s="50">
        <f t="shared" si="23"/>
        <v>1</v>
      </c>
      <c r="C27" s="50">
        <v>0</v>
      </c>
      <c r="D27" s="53" t="e">
        <f t="shared" si="16"/>
        <v>#N/A</v>
      </c>
      <c r="E27" s="53" t="e">
        <f t="shared" si="17"/>
        <v>#N/A</v>
      </c>
      <c r="F27" s="53" t="e">
        <f t="shared" si="18"/>
        <v>#N/A</v>
      </c>
      <c r="G27" s="53" t="e">
        <f t="shared" si="19"/>
        <v>#N/A</v>
      </c>
      <c r="H27" s="53" t="e">
        <f t="shared" si="20"/>
        <v>#N/A</v>
      </c>
      <c r="I27" s="50" t="e">
        <f t="shared" si="24"/>
        <v>#N/A</v>
      </c>
    </row>
    <row r="28" spans="1:9">
      <c r="A28" s="44">
        <f t="shared" si="25"/>
        <v>44399</v>
      </c>
      <c r="B28" s="50">
        <f t="shared" si="23"/>
        <v>1</v>
      </c>
      <c r="C28" s="50">
        <v>0</v>
      </c>
      <c r="D28" s="53" t="e">
        <f t="shared" si="16"/>
        <v>#N/A</v>
      </c>
      <c r="E28" s="53" t="e">
        <f t="shared" si="17"/>
        <v>#N/A</v>
      </c>
      <c r="F28" s="53" t="e">
        <f t="shared" si="18"/>
        <v>#N/A</v>
      </c>
      <c r="G28" s="53" t="e">
        <f t="shared" si="19"/>
        <v>#N/A</v>
      </c>
      <c r="H28" s="53" t="e">
        <f t="shared" si="20"/>
        <v>#N/A</v>
      </c>
      <c r="I28" s="50" t="e">
        <f t="shared" si="24"/>
        <v>#N/A</v>
      </c>
    </row>
    <row r="29" spans="1:9">
      <c r="A29" s="44">
        <f t="shared" si="25"/>
        <v>44400</v>
      </c>
      <c r="B29" s="50">
        <f t="shared" si="23"/>
        <v>1</v>
      </c>
      <c r="C29" s="50">
        <v>0</v>
      </c>
      <c r="D29" s="53" t="e">
        <f t="shared" si="16"/>
        <v>#N/A</v>
      </c>
      <c r="E29" s="53" t="e">
        <f t="shared" si="17"/>
        <v>#N/A</v>
      </c>
      <c r="F29" s="53" t="e">
        <f t="shared" si="18"/>
        <v>#N/A</v>
      </c>
      <c r="G29" s="53" t="e">
        <f t="shared" si="19"/>
        <v>#N/A</v>
      </c>
      <c r="H29" s="53" t="e">
        <f t="shared" si="20"/>
        <v>#N/A</v>
      </c>
      <c r="I29" s="50" t="e">
        <f t="shared" si="24"/>
        <v>#N/A</v>
      </c>
    </row>
    <row r="30" spans="1:9">
      <c r="A30" s="44">
        <f t="shared" si="25"/>
        <v>44401</v>
      </c>
      <c r="B30" s="50">
        <f t="shared" si="23"/>
        <v>1</v>
      </c>
      <c r="C30" s="50">
        <v>0</v>
      </c>
      <c r="D30" s="53" t="e">
        <f t="shared" si="16"/>
        <v>#N/A</v>
      </c>
      <c r="E30" s="53" t="e">
        <f t="shared" si="17"/>
        <v>#N/A</v>
      </c>
      <c r="F30" s="53" t="e">
        <f t="shared" si="18"/>
        <v>#N/A</v>
      </c>
      <c r="G30" s="53" t="e">
        <f t="shared" si="19"/>
        <v>#N/A</v>
      </c>
      <c r="H30" s="53" t="e">
        <f t="shared" si="20"/>
        <v>#N/A</v>
      </c>
      <c r="I30" s="50" t="e">
        <f t="shared" si="24"/>
        <v>#N/A</v>
      </c>
    </row>
    <row r="31" spans="1:9">
      <c r="A31" s="44">
        <f t="shared" si="25"/>
        <v>44402</v>
      </c>
      <c r="B31" s="50">
        <f t="shared" si="23"/>
        <v>1</v>
      </c>
      <c r="C31" s="50">
        <v>0</v>
      </c>
      <c r="D31" s="53" t="e">
        <f t="shared" si="16"/>
        <v>#N/A</v>
      </c>
      <c r="E31" s="53" t="e">
        <f t="shared" si="17"/>
        <v>#N/A</v>
      </c>
      <c r="F31" s="53" t="e">
        <f t="shared" si="18"/>
        <v>#N/A</v>
      </c>
      <c r="G31" s="53" t="e">
        <f t="shared" si="19"/>
        <v>#N/A</v>
      </c>
      <c r="H31" s="53" t="e">
        <f t="shared" si="20"/>
        <v>#N/A</v>
      </c>
      <c r="I31" s="50" t="e">
        <f t="shared" si="24"/>
        <v>#N/A</v>
      </c>
    </row>
    <row r="32" spans="1:9">
      <c r="A32" s="44">
        <f t="shared" si="25"/>
        <v>44403</v>
      </c>
      <c r="B32" s="50">
        <f t="shared" si="23"/>
        <v>1</v>
      </c>
      <c r="C32" s="50">
        <v>0</v>
      </c>
      <c r="D32" s="53" t="e">
        <f t="shared" si="16"/>
        <v>#N/A</v>
      </c>
      <c r="E32" s="53" t="e">
        <f t="shared" si="17"/>
        <v>#N/A</v>
      </c>
      <c r="F32" s="53" t="e">
        <f t="shared" si="18"/>
        <v>#N/A</v>
      </c>
      <c r="G32" s="53" t="e">
        <f t="shared" si="19"/>
        <v>#N/A</v>
      </c>
      <c r="H32" s="53" t="e">
        <f t="shared" si="20"/>
        <v>#N/A</v>
      </c>
      <c r="I32" s="50" t="e">
        <f t="shared" si="24"/>
        <v>#N/A</v>
      </c>
    </row>
    <row r="33" spans="1:9">
      <c r="A33" s="44">
        <f t="shared" si="25"/>
        <v>44404</v>
      </c>
      <c r="B33" s="50">
        <f t="shared" si="23"/>
        <v>1</v>
      </c>
      <c r="C33" s="50">
        <v>0</v>
      </c>
      <c r="D33" s="53" t="e">
        <f t="shared" si="16"/>
        <v>#N/A</v>
      </c>
      <c r="E33" s="53" t="e">
        <f t="shared" si="17"/>
        <v>#N/A</v>
      </c>
      <c r="F33" s="53" t="e">
        <f t="shared" si="18"/>
        <v>#N/A</v>
      </c>
      <c r="G33" s="53" t="e">
        <f t="shared" si="19"/>
        <v>#N/A</v>
      </c>
      <c r="H33" s="53" t="e">
        <f t="shared" si="20"/>
        <v>#N/A</v>
      </c>
      <c r="I33" s="50" t="e">
        <f t="shared" si="24"/>
        <v>#N/A</v>
      </c>
    </row>
    <row r="34" spans="1:9">
      <c r="A34" s="44">
        <f t="shared" si="25"/>
        <v>44405</v>
      </c>
      <c r="B34" s="50">
        <f t="shared" si="23"/>
        <v>1</v>
      </c>
      <c r="C34" s="50">
        <v>0</v>
      </c>
      <c r="D34" s="53" t="e">
        <f t="shared" si="16"/>
        <v>#N/A</v>
      </c>
      <c r="E34" s="53" t="e">
        <f t="shared" si="17"/>
        <v>#N/A</v>
      </c>
      <c r="F34" s="53" t="e">
        <f t="shared" si="18"/>
        <v>#N/A</v>
      </c>
      <c r="G34" s="53" t="e">
        <f t="shared" si="19"/>
        <v>#N/A</v>
      </c>
      <c r="H34" s="53" t="e">
        <f t="shared" si="20"/>
        <v>#N/A</v>
      </c>
      <c r="I34" s="50" t="e">
        <f t="shared" si="24"/>
        <v>#N/A</v>
      </c>
    </row>
    <row r="35" spans="1:9">
      <c r="A35" s="44">
        <f t="shared" si="25"/>
        <v>44406</v>
      </c>
      <c r="B35" s="50">
        <f t="shared" si="23"/>
        <v>1</v>
      </c>
      <c r="C35" s="50">
        <v>0</v>
      </c>
      <c r="D35" s="53" t="e">
        <f t="shared" si="16"/>
        <v>#N/A</v>
      </c>
      <c r="E35" s="53" t="e">
        <f t="shared" si="17"/>
        <v>#N/A</v>
      </c>
      <c r="F35" s="53" t="e">
        <f t="shared" si="18"/>
        <v>#N/A</v>
      </c>
      <c r="G35" s="53" t="e">
        <f t="shared" si="19"/>
        <v>#N/A</v>
      </c>
      <c r="H35" s="53" t="e">
        <f t="shared" si="20"/>
        <v>#N/A</v>
      </c>
      <c r="I35" s="50" t="e">
        <f t="shared" si="24"/>
        <v>#N/A</v>
      </c>
    </row>
    <row r="36" spans="1:9">
      <c r="A36" s="44">
        <f t="shared" si="25"/>
        <v>44407</v>
      </c>
      <c r="B36" s="50">
        <f t="shared" si="23"/>
        <v>1</v>
      </c>
      <c r="C36" s="50">
        <v>0</v>
      </c>
      <c r="D36" s="53" t="e">
        <f t="shared" si="16"/>
        <v>#N/A</v>
      </c>
      <c r="E36" s="53" t="e">
        <f t="shared" si="17"/>
        <v>#N/A</v>
      </c>
      <c r="F36" s="53" t="e">
        <f t="shared" si="18"/>
        <v>#N/A</v>
      </c>
      <c r="G36" s="53" t="e">
        <f t="shared" si="19"/>
        <v>#N/A</v>
      </c>
      <c r="H36" s="53" t="e">
        <f t="shared" si="20"/>
        <v>#N/A</v>
      </c>
      <c r="I36" s="50" t="e">
        <f t="shared" si="24"/>
        <v>#N/A</v>
      </c>
    </row>
    <row r="37" spans="1:9">
      <c r="A37" s="44">
        <f t="shared" si="25"/>
        <v>44408</v>
      </c>
      <c r="B37" s="50">
        <f t="shared" si="23"/>
        <v>1</v>
      </c>
      <c r="C37" s="50">
        <v>0</v>
      </c>
      <c r="D37" s="53" t="e">
        <f t="shared" si="16"/>
        <v>#N/A</v>
      </c>
      <c r="E37" s="53" t="e">
        <f t="shared" si="17"/>
        <v>#N/A</v>
      </c>
      <c r="F37" s="53" t="e">
        <f t="shared" si="18"/>
        <v>#N/A</v>
      </c>
      <c r="G37" s="53" t="e">
        <f t="shared" si="19"/>
        <v>#N/A</v>
      </c>
      <c r="H37" s="53" t="e">
        <f t="shared" si="20"/>
        <v>#N/A</v>
      </c>
      <c r="I37" s="50" t="e">
        <f t="shared" si="24"/>
        <v>#N/A</v>
      </c>
    </row>
    <row r="38" spans="1:9">
      <c r="A38" s="44">
        <f t="shared" si="25"/>
        <v>44409</v>
      </c>
      <c r="B38" s="50">
        <f t="shared" si="23"/>
        <v>1</v>
      </c>
      <c r="C38" s="50">
        <v>0</v>
      </c>
      <c r="D38" s="53" t="e">
        <f t="shared" si="16"/>
        <v>#N/A</v>
      </c>
      <c r="E38" s="53" t="e">
        <f t="shared" si="17"/>
        <v>#N/A</v>
      </c>
      <c r="F38" s="53" t="e">
        <f t="shared" si="18"/>
        <v>#N/A</v>
      </c>
      <c r="G38" s="53" t="e">
        <f t="shared" si="19"/>
        <v>#N/A</v>
      </c>
      <c r="H38" s="53" t="e">
        <f t="shared" si="20"/>
        <v>#N/A</v>
      </c>
      <c r="I38" s="50" t="e">
        <f t="shared" si="24"/>
        <v>#N/A</v>
      </c>
    </row>
    <row r="39" spans="1:9">
      <c r="A39" s="44">
        <f t="shared" si="25"/>
        <v>44410</v>
      </c>
      <c r="B39" s="50">
        <f t="shared" si="23"/>
        <v>1</v>
      </c>
      <c r="C39" s="50">
        <v>0</v>
      </c>
      <c r="D39" s="53" t="e">
        <f t="shared" si="16"/>
        <v>#N/A</v>
      </c>
      <c r="E39" s="53" t="e">
        <f t="shared" si="17"/>
        <v>#N/A</v>
      </c>
      <c r="F39" s="53" t="e">
        <f t="shared" si="18"/>
        <v>#N/A</v>
      </c>
      <c r="G39" s="53" t="e">
        <f t="shared" si="19"/>
        <v>#N/A</v>
      </c>
      <c r="H39" s="53" t="e">
        <f t="shared" si="20"/>
        <v>#N/A</v>
      </c>
      <c r="I39" s="50" t="e">
        <f t="shared" si="24"/>
        <v>#N/A</v>
      </c>
    </row>
    <row r="40" spans="1:9">
      <c r="A40" s="44">
        <f t="shared" si="25"/>
        <v>44411</v>
      </c>
      <c r="B40" s="50">
        <f t="shared" si="23"/>
        <v>1</v>
      </c>
      <c r="C40" s="50">
        <v>0</v>
      </c>
      <c r="D40" s="53" t="e">
        <f t="shared" ref="D40" si="26">IFERROR((SUMPRODUCT(--(date=$A40),--(service="PISP"),--(used="Y"),response)/SUMPRODUCT(--(date=$A40),--(service="PISP"),--(used="Y"),volume)),NA())</f>
        <v>#N/A</v>
      </c>
      <c r="E40" s="53" t="e">
        <f t="shared" ref="E40" si="27">IFERROR((SUMPRODUCT(--(date=$A40),--(service="PISP"),--(used="Y"),response)/SUMPRODUCT(--(date=$A40),--(service="PISP"),--(used="Y"),size)),NA())</f>
        <v>#N/A</v>
      </c>
      <c r="F40" s="53" t="e">
        <f t="shared" ref="F40" si="28">IFERROR((SUMPRODUCT(--(date=$A40),--(service="AISP"),--(used="Y"),response)/SUMPRODUCT(--(date=$A40),--(service="AISP"),--(used="Y"),volume)),NA())</f>
        <v>#N/A</v>
      </c>
      <c r="G40" s="53" t="e">
        <f t="shared" ref="G40" si="29">IFERROR((SUMPRODUCT(--(date=$A40),--(service="AISP"),--(used="Y"),response)/SUMPRODUCT(--(date=$A40),--(service="AISP"),--(used="Y"),size)),NA())</f>
        <v>#N/A</v>
      </c>
      <c r="H40" s="53" t="e">
        <f t="shared" ref="H40" si="30">IFERROR((SUMPRODUCT(--(date=$A40),--(service="CoF"),--(used="Y"),response)/SUMPRODUCT(--(date=$A40),--(service="CoF"),--(used="Y"),volume)),NA())</f>
        <v>#N/A</v>
      </c>
      <c r="I40" s="50" t="e">
        <f t="shared" si="24"/>
        <v>#N/A</v>
      </c>
    </row>
    <row r="41" spans="1:9">
      <c r="A41" s="44">
        <f t="shared" si="25"/>
        <v>44412</v>
      </c>
      <c r="B41" s="50">
        <f t="shared" ref="B41" si="31">IF(C41="",NA(),1-C41)</f>
        <v>1</v>
      </c>
      <c r="C41" s="50">
        <v>0</v>
      </c>
      <c r="D41" s="53" t="e">
        <f t="shared" ref="D41:D70" si="32">IFERROR((SUMPRODUCT(--(date=$A41),--(service="PISP"),--(used="Y"),response)/SUMPRODUCT(--(date=$A41),--(service="PISP"),--(used="Y"),volume)),NA())</f>
        <v>#N/A</v>
      </c>
      <c r="E41" s="53" t="e">
        <f t="shared" ref="E41:E70" si="33">IFERROR((SUMPRODUCT(--(date=$A41),--(service="PISP"),--(used="Y"),response)/SUMPRODUCT(--(date=$A41),--(service="PISP"),--(used="Y"),size)),NA())</f>
        <v>#N/A</v>
      </c>
      <c r="F41" s="53" t="e">
        <f t="shared" ref="F41:F70" si="34">IFERROR((SUMPRODUCT(--(date=$A41),--(service="AISP"),--(used="Y"),response)/SUMPRODUCT(--(date=$A41),--(service="AISP"),--(used="Y"),volume)),NA())</f>
        <v>#N/A</v>
      </c>
      <c r="G41" s="53" t="e">
        <f t="shared" ref="G41:G70" si="35">IFERROR((SUMPRODUCT(--(date=$A41),--(service="AISP"),--(used="Y"),response)/SUMPRODUCT(--(date=$A41),--(service="AISP"),--(used="Y"),size)),NA())</f>
        <v>#N/A</v>
      </c>
      <c r="H41" s="53" t="e">
        <f t="shared" ref="H41:H70" si="36">IFERROR((SUMPRODUCT(--(date=$A41),--(service="CoF"),--(used="Y"),response)/SUMPRODUCT(--(date=$A41),--(service="CoF"),--(used="Y"),volume)),NA())</f>
        <v>#N/A</v>
      </c>
      <c r="I41" s="50" t="e">
        <f t="shared" ref="I41" si="37">IFERROR((SUMIF(date,A41,error)/SUMIF(date,A41,volume)),NA())</f>
        <v>#N/A</v>
      </c>
    </row>
    <row r="42" spans="1:9">
      <c r="A42" s="44">
        <f t="shared" ref="A42" si="38">A41+1</f>
        <v>44413</v>
      </c>
      <c r="B42" s="50">
        <f t="shared" ref="B42:B72" si="39">IF(C42="",NA(),1-C42)</f>
        <v>1</v>
      </c>
      <c r="C42" s="50">
        <v>0</v>
      </c>
      <c r="D42" s="53" t="e">
        <f t="shared" si="32"/>
        <v>#N/A</v>
      </c>
      <c r="E42" s="53" t="e">
        <f t="shared" si="33"/>
        <v>#N/A</v>
      </c>
      <c r="F42" s="53" t="e">
        <f t="shared" si="34"/>
        <v>#N/A</v>
      </c>
      <c r="G42" s="53" t="e">
        <f t="shared" si="35"/>
        <v>#N/A</v>
      </c>
      <c r="H42" s="53" t="e">
        <f t="shared" si="36"/>
        <v>#N/A</v>
      </c>
      <c r="I42" s="50" t="e">
        <f t="shared" ref="I42:I71" si="40">IFERROR((SUMIF(date,A42,error)/SUMIF(date,A42,volume)),NA())</f>
        <v>#N/A</v>
      </c>
    </row>
    <row r="43" spans="1:9">
      <c r="A43" s="44">
        <f t="shared" ref="A43:A72" si="41">A42+1</f>
        <v>44414</v>
      </c>
      <c r="B43" s="50">
        <f t="shared" si="39"/>
        <v>1</v>
      </c>
      <c r="C43" s="50">
        <v>0</v>
      </c>
      <c r="D43" s="53" t="e">
        <f t="shared" si="32"/>
        <v>#N/A</v>
      </c>
      <c r="E43" s="53" t="e">
        <f t="shared" si="33"/>
        <v>#N/A</v>
      </c>
      <c r="F43" s="53" t="e">
        <f t="shared" si="34"/>
        <v>#N/A</v>
      </c>
      <c r="G43" s="53" t="e">
        <f t="shared" si="35"/>
        <v>#N/A</v>
      </c>
      <c r="H43" s="53" t="e">
        <f t="shared" si="36"/>
        <v>#N/A</v>
      </c>
      <c r="I43" s="50" t="e">
        <f t="shared" si="40"/>
        <v>#N/A</v>
      </c>
    </row>
    <row r="44" spans="1:9">
      <c r="A44" s="44">
        <f t="shared" si="41"/>
        <v>44415</v>
      </c>
      <c r="B44" s="50">
        <f t="shared" si="39"/>
        <v>1</v>
      </c>
      <c r="C44" s="50">
        <v>0</v>
      </c>
      <c r="D44" s="53" t="e">
        <f t="shared" si="32"/>
        <v>#N/A</v>
      </c>
      <c r="E44" s="53" t="e">
        <f t="shared" si="33"/>
        <v>#N/A</v>
      </c>
      <c r="F44" s="53" t="e">
        <f t="shared" si="34"/>
        <v>#N/A</v>
      </c>
      <c r="G44" s="53" t="e">
        <f t="shared" si="35"/>
        <v>#N/A</v>
      </c>
      <c r="H44" s="53" t="e">
        <f t="shared" si="36"/>
        <v>#N/A</v>
      </c>
      <c r="I44" s="50" t="e">
        <f t="shared" si="40"/>
        <v>#N/A</v>
      </c>
    </row>
    <row r="45" spans="1:9">
      <c r="A45" s="44">
        <f t="shared" si="41"/>
        <v>44416</v>
      </c>
      <c r="B45" s="50">
        <f t="shared" si="39"/>
        <v>1</v>
      </c>
      <c r="C45" s="50">
        <v>0</v>
      </c>
      <c r="D45" s="53" t="e">
        <f t="shared" si="32"/>
        <v>#N/A</v>
      </c>
      <c r="E45" s="53" t="e">
        <f t="shared" si="33"/>
        <v>#N/A</v>
      </c>
      <c r="F45" s="53" t="e">
        <f t="shared" si="34"/>
        <v>#N/A</v>
      </c>
      <c r="G45" s="53" t="e">
        <f t="shared" si="35"/>
        <v>#N/A</v>
      </c>
      <c r="H45" s="53" t="e">
        <f t="shared" si="36"/>
        <v>#N/A</v>
      </c>
      <c r="I45" s="50" t="e">
        <f t="shared" si="40"/>
        <v>#N/A</v>
      </c>
    </row>
    <row r="46" spans="1:9">
      <c r="A46" s="44">
        <f t="shared" si="41"/>
        <v>44417</v>
      </c>
      <c r="B46" s="50">
        <f t="shared" si="39"/>
        <v>1</v>
      </c>
      <c r="C46" s="50">
        <v>0</v>
      </c>
      <c r="D46" s="53" t="e">
        <f t="shared" si="32"/>
        <v>#N/A</v>
      </c>
      <c r="E46" s="53" t="e">
        <f t="shared" si="33"/>
        <v>#N/A</v>
      </c>
      <c r="F46" s="53" t="e">
        <f t="shared" si="34"/>
        <v>#N/A</v>
      </c>
      <c r="G46" s="53" t="e">
        <f t="shared" si="35"/>
        <v>#N/A</v>
      </c>
      <c r="H46" s="53" t="e">
        <f t="shared" si="36"/>
        <v>#N/A</v>
      </c>
      <c r="I46" s="50" t="e">
        <f t="shared" si="40"/>
        <v>#N/A</v>
      </c>
    </row>
    <row r="47" spans="1:9">
      <c r="A47" s="44">
        <f t="shared" si="41"/>
        <v>44418</v>
      </c>
      <c r="B47" s="50">
        <f t="shared" si="39"/>
        <v>1</v>
      </c>
      <c r="C47" s="50">
        <v>0</v>
      </c>
      <c r="D47" s="53" t="e">
        <f t="shared" si="32"/>
        <v>#N/A</v>
      </c>
      <c r="E47" s="53" t="e">
        <f t="shared" si="33"/>
        <v>#N/A</v>
      </c>
      <c r="F47" s="53" t="e">
        <f t="shared" si="34"/>
        <v>#N/A</v>
      </c>
      <c r="G47" s="53" t="e">
        <f t="shared" si="35"/>
        <v>#N/A</v>
      </c>
      <c r="H47" s="53" t="e">
        <f t="shared" si="36"/>
        <v>#N/A</v>
      </c>
      <c r="I47" s="50" t="e">
        <f t="shared" si="40"/>
        <v>#N/A</v>
      </c>
    </row>
    <row r="48" spans="1:9">
      <c r="A48" s="44">
        <f t="shared" si="41"/>
        <v>44419</v>
      </c>
      <c r="B48" s="50">
        <f t="shared" si="39"/>
        <v>1</v>
      </c>
      <c r="C48" s="50">
        <v>0</v>
      </c>
      <c r="D48" s="53" t="e">
        <f t="shared" si="32"/>
        <v>#N/A</v>
      </c>
      <c r="E48" s="53" t="e">
        <f t="shared" si="33"/>
        <v>#N/A</v>
      </c>
      <c r="F48" s="53" t="e">
        <f t="shared" si="34"/>
        <v>#N/A</v>
      </c>
      <c r="G48" s="53" t="e">
        <f t="shared" si="35"/>
        <v>#N/A</v>
      </c>
      <c r="H48" s="53" t="e">
        <f t="shared" si="36"/>
        <v>#N/A</v>
      </c>
      <c r="I48" s="50" t="e">
        <f t="shared" si="40"/>
        <v>#N/A</v>
      </c>
    </row>
    <row r="49" spans="1:9">
      <c r="A49" s="44">
        <f t="shared" si="41"/>
        <v>44420</v>
      </c>
      <c r="B49" s="50">
        <f t="shared" si="39"/>
        <v>1</v>
      </c>
      <c r="C49" s="50">
        <v>0</v>
      </c>
      <c r="D49" s="53" t="e">
        <f t="shared" si="32"/>
        <v>#N/A</v>
      </c>
      <c r="E49" s="53" t="e">
        <f t="shared" si="33"/>
        <v>#N/A</v>
      </c>
      <c r="F49" s="53" t="e">
        <f t="shared" si="34"/>
        <v>#N/A</v>
      </c>
      <c r="G49" s="53" t="e">
        <f t="shared" si="35"/>
        <v>#N/A</v>
      </c>
      <c r="H49" s="53" t="e">
        <f t="shared" si="36"/>
        <v>#N/A</v>
      </c>
      <c r="I49" s="50" t="e">
        <f t="shared" si="40"/>
        <v>#N/A</v>
      </c>
    </row>
    <row r="50" spans="1:9">
      <c r="A50" s="44">
        <f t="shared" si="41"/>
        <v>44421</v>
      </c>
      <c r="B50" s="50">
        <f t="shared" si="39"/>
        <v>1</v>
      </c>
      <c r="C50" s="50">
        <v>0</v>
      </c>
      <c r="D50" s="53" t="e">
        <f t="shared" si="32"/>
        <v>#N/A</v>
      </c>
      <c r="E50" s="53" t="e">
        <f t="shared" si="33"/>
        <v>#N/A</v>
      </c>
      <c r="F50" s="53" t="e">
        <f t="shared" si="34"/>
        <v>#N/A</v>
      </c>
      <c r="G50" s="53" t="e">
        <f t="shared" si="35"/>
        <v>#N/A</v>
      </c>
      <c r="H50" s="53" t="e">
        <f t="shared" si="36"/>
        <v>#N/A</v>
      </c>
      <c r="I50" s="50" t="e">
        <f t="shared" si="40"/>
        <v>#N/A</v>
      </c>
    </row>
    <row r="51" spans="1:9">
      <c r="A51" s="44">
        <f t="shared" si="41"/>
        <v>44422</v>
      </c>
      <c r="B51" s="50">
        <f t="shared" si="39"/>
        <v>1</v>
      </c>
      <c r="C51" s="50">
        <v>0</v>
      </c>
      <c r="D51" s="53" t="e">
        <f t="shared" si="32"/>
        <v>#N/A</v>
      </c>
      <c r="E51" s="53" t="e">
        <f t="shared" si="33"/>
        <v>#N/A</v>
      </c>
      <c r="F51" s="53" t="e">
        <f t="shared" si="34"/>
        <v>#N/A</v>
      </c>
      <c r="G51" s="53" t="e">
        <f t="shared" si="35"/>
        <v>#N/A</v>
      </c>
      <c r="H51" s="53" t="e">
        <f t="shared" si="36"/>
        <v>#N/A</v>
      </c>
      <c r="I51" s="50" t="e">
        <f t="shared" si="40"/>
        <v>#N/A</v>
      </c>
    </row>
    <row r="52" spans="1:9">
      <c r="A52" s="44">
        <f t="shared" si="41"/>
        <v>44423</v>
      </c>
      <c r="B52" s="50">
        <f t="shared" si="39"/>
        <v>1</v>
      </c>
      <c r="C52" s="50">
        <v>0</v>
      </c>
      <c r="D52" s="53" t="e">
        <f t="shared" si="32"/>
        <v>#N/A</v>
      </c>
      <c r="E52" s="53" t="e">
        <f t="shared" si="33"/>
        <v>#N/A</v>
      </c>
      <c r="F52" s="53" t="e">
        <f t="shared" si="34"/>
        <v>#N/A</v>
      </c>
      <c r="G52" s="53" t="e">
        <f t="shared" si="35"/>
        <v>#N/A</v>
      </c>
      <c r="H52" s="53" t="e">
        <f t="shared" si="36"/>
        <v>#N/A</v>
      </c>
      <c r="I52" s="50" t="e">
        <f t="shared" si="40"/>
        <v>#N/A</v>
      </c>
    </row>
    <row r="53" spans="1:9">
      <c r="A53" s="44">
        <f t="shared" si="41"/>
        <v>44424</v>
      </c>
      <c r="B53" s="50">
        <f t="shared" si="39"/>
        <v>1</v>
      </c>
      <c r="C53" s="50">
        <v>0</v>
      </c>
      <c r="D53" s="53" t="e">
        <f t="shared" si="32"/>
        <v>#N/A</v>
      </c>
      <c r="E53" s="53" t="e">
        <f t="shared" si="33"/>
        <v>#N/A</v>
      </c>
      <c r="F53" s="53" t="e">
        <f t="shared" si="34"/>
        <v>#N/A</v>
      </c>
      <c r="G53" s="53" t="e">
        <f t="shared" si="35"/>
        <v>#N/A</v>
      </c>
      <c r="H53" s="53" t="e">
        <f t="shared" si="36"/>
        <v>#N/A</v>
      </c>
      <c r="I53" s="50" t="e">
        <f t="shared" si="40"/>
        <v>#N/A</v>
      </c>
    </row>
    <row r="54" spans="1:9">
      <c r="A54" s="44">
        <f t="shared" si="41"/>
        <v>44425</v>
      </c>
      <c r="B54" s="50">
        <f t="shared" si="39"/>
        <v>1</v>
      </c>
      <c r="C54" s="50">
        <v>0</v>
      </c>
      <c r="D54" s="53" t="e">
        <f t="shared" si="32"/>
        <v>#N/A</v>
      </c>
      <c r="E54" s="53" t="e">
        <f t="shared" si="33"/>
        <v>#N/A</v>
      </c>
      <c r="F54" s="53" t="e">
        <f t="shared" si="34"/>
        <v>#N/A</v>
      </c>
      <c r="G54" s="53" t="e">
        <f t="shared" si="35"/>
        <v>#N/A</v>
      </c>
      <c r="H54" s="53" t="e">
        <f t="shared" si="36"/>
        <v>#N/A</v>
      </c>
      <c r="I54" s="50" t="e">
        <f t="shared" si="40"/>
        <v>#N/A</v>
      </c>
    </row>
    <row r="55" spans="1:9">
      <c r="A55" s="44">
        <f t="shared" si="41"/>
        <v>44426</v>
      </c>
      <c r="B55" s="50">
        <f t="shared" si="39"/>
        <v>1</v>
      </c>
      <c r="C55" s="50">
        <v>0</v>
      </c>
      <c r="D55" s="53" t="e">
        <f t="shared" si="32"/>
        <v>#N/A</v>
      </c>
      <c r="E55" s="53" t="e">
        <f t="shared" si="33"/>
        <v>#N/A</v>
      </c>
      <c r="F55" s="53" t="e">
        <f t="shared" si="34"/>
        <v>#N/A</v>
      </c>
      <c r="G55" s="53" t="e">
        <f t="shared" si="35"/>
        <v>#N/A</v>
      </c>
      <c r="H55" s="53" t="e">
        <f t="shared" si="36"/>
        <v>#N/A</v>
      </c>
      <c r="I55" s="50" t="e">
        <f t="shared" si="40"/>
        <v>#N/A</v>
      </c>
    </row>
    <row r="56" spans="1:9">
      <c r="A56" s="44">
        <f t="shared" si="41"/>
        <v>44427</v>
      </c>
      <c r="B56" s="50">
        <f t="shared" si="39"/>
        <v>1</v>
      </c>
      <c r="C56" s="50">
        <v>0</v>
      </c>
      <c r="D56" s="53" t="e">
        <f t="shared" si="32"/>
        <v>#N/A</v>
      </c>
      <c r="E56" s="53" t="e">
        <f t="shared" si="33"/>
        <v>#N/A</v>
      </c>
      <c r="F56" s="53" t="e">
        <f t="shared" si="34"/>
        <v>#N/A</v>
      </c>
      <c r="G56" s="53" t="e">
        <f t="shared" si="35"/>
        <v>#N/A</v>
      </c>
      <c r="H56" s="53" t="e">
        <f t="shared" si="36"/>
        <v>#N/A</v>
      </c>
      <c r="I56" s="50" t="e">
        <f t="shared" si="40"/>
        <v>#N/A</v>
      </c>
    </row>
    <row r="57" spans="1:9">
      <c r="A57" s="44">
        <f t="shared" si="41"/>
        <v>44428</v>
      </c>
      <c r="B57" s="50">
        <f t="shared" si="39"/>
        <v>1</v>
      </c>
      <c r="C57" s="50">
        <v>0</v>
      </c>
      <c r="D57" s="53" t="e">
        <f t="shared" si="32"/>
        <v>#N/A</v>
      </c>
      <c r="E57" s="53" t="e">
        <f t="shared" si="33"/>
        <v>#N/A</v>
      </c>
      <c r="F57" s="53" t="e">
        <f t="shared" si="34"/>
        <v>#N/A</v>
      </c>
      <c r="G57" s="53" t="e">
        <f t="shared" si="35"/>
        <v>#N/A</v>
      </c>
      <c r="H57" s="53" t="e">
        <f t="shared" si="36"/>
        <v>#N/A</v>
      </c>
      <c r="I57" s="50" t="e">
        <f t="shared" si="40"/>
        <v>#N/A</v>
      </c>
    </row>
    <row r="58" spans="1:9">
      <c r="A58" s="44">
        <f t="shared" si="41"/>
        <v>44429</v>
      </c>
      <c r="B58" s="50">
        <f t="shared" si="39"/>
        <v>1</v>
      </c>
      <c r="C58" s="50">
        <v>0</v>
      </c>
      <c r="D58" s="53" t="e">
        <f t="shared" si="32"/>
        <v>#N/A</v>
      </c>
      <c r="E58" s="53" t="e">
        <f t="shared" si="33"/>
        <v>#N/A</v>
      </c>
      <c r="F58" s="53" t="e">
        <f t="shared" si="34"/>
        <v>#N/A</v>
      </c>
      <c r="G58" s="53" t="e">
        <f t="shared" si="35"/>
        <v>#N/A</v>
      </c>
      <c r="H58" s="53" t="e">
        <f t="shared" si="36"/>
        <v>#N/A</v>
      </c>
      <c r="I58" s="50" t="e">
        <f t="shared" si="40"/>
        <v>#N/A</v>
      </c>
    </row>
    <row r="59" spans="1:9">
      <c r="A59" s="44">
        <f t="shared" si="41"/>
        <v>44430</v>
      </c>
      <c r="B59" s="50">
        <f t="shared" si="39"/>
        <v>1</v>
      </c>
      <c r="C59" s="50">
        <v>0</v>
      </c>
      <c r="D59" s="53" t="e">
        <f t="shared" si="32"/>
        <v>#N/A</v>
      </c>
      <c r="E59" s="53" t="e">
        <f t="shared" si="33"/>
        <v>#N/A</v>
      </c>
      <c r="F59" s="53" t="e">
        <f t="shared" si="34"/>
        <v>#N/A</v>
      </c>
      <c r="G59" s="53" t="e">
        <f t="shared" si="35"/>
        <v>#N/A</v>
      </c>
      <c r="H59" s="53" t="e">
        <f t="shared" si="36"/>
        <v>#N/A</v>
      </c>
      <c r="I59" s="50" t="e">
        <f t="shared" si="40"/>
        <v>#N/A</v>
      </c>
    </row>
    <row r="60" spans="1:9">
      <c r="A60" s="44">
        <f t="shared" si="41"/>
        <v>44431</v>
      </c>
      <c r="B60" s="50">
        <f t="shared" si="39"/>
        <v>1</v>
      </c>
      <c r="C60" s="50">
        <v>0</v>
      </c>
      <c r="D60" s="53" t="e">
        <f t="shared" si="32"/>
        <v>#N/A</v>
      </c>
      <c r="E60" s="53" t="e">
        <f t="shared" si="33"/>
        <v>#N/A</v>
      </c>
      <c r="F60" s="53" t="e">
        <f t="shared" si="34"/>
        <v>#N/A</v>
      </c>
      <c r="G60" s="53" t="e">
        <f t="shared" si="35"/>
        <v>#N/A</v>
      </c>
      <c r="H60" s="53" t="e">
        <f t="shared" si="36"/>
        <v>#N/A</v>
      </c>
      <c r="I60" s="50" t="e">
        <f t="shared" si="40"/>
        <v>#N/A</v>
      </c>
    </row>
    <row r="61" spans="1:9">
      <c r="A61" s="44">
        <f t="shared" si="41"/>
        <v>44432</v>
      </c>
      <c r="B61" s="50">
        <f t="shared" si="39"/>
        <v>1</v>
      </c>
      <c r="C61" s="50">
        <v>0</v>
      </c>
      <c r="D61" s="53" t="e">
        <f t="shared" si="32"/>
        <v>#N/A</v>
      </c>
      <c r="E61" s="53" t="e">
        <f t="shared" si="33"/>
        <v>#N/A</v>
      </c>
      <c r="F61" s="53" t="e">
        <f t="shared" si="34"/>
        <v>#N/A</v>
      </c>
      <c r="G61" s="53" t="e">
        <f t="shared" si="35"/>
        <v>#N/A</v>
      </c>
      <c r="H61" s="53" t="e">
        <f t="shared" si="36"/>
        <v>#N/A</v>
      </c>
      <c r="I61" s="50" t="e">
        <f t="shared" si="40"/>
        <v>#N/A</v>
      </c>
    </row>
    <row r="62" spans="1:9">
      <c r="A62" s="44">
        <f t="shared" si="41"/>
        <v>44433</v>
      </c>
      <c r="B62" s="50">
        <f t="shared" si="39"/>
        <v>1</v>
      </c>
      <c r="C62" s="50">
        <v>0</v>
      </c>
      <c r="D62" s="53" t="e">
        <f t="shared" si="32"/>
        <v>#N/A</v>
      </c>
      <c r="E62" s="53" t="e">
        <f t="shared" si="33"/>
        <v>#N/A</v>
      </c>
      <c r="F62" s="53" t="e">
        <f t="shared" si="34"/>
        <v>#N/A</v>
      </c>
      <c r="G62" s="53" t="e">
        <f t="shared" si="35"/>
        <v>#N/A</v>
      </c>
      <c r="H62" s="53" t="e">
        <f t="shared" si="36"/>
        <v>#N/A</v>
      </c>
      <c r="I62" s="50" t="e">
        <f t="shared" si="40"/>
        <v>#N/A</v>
      </c>
    </row>
    <row r="63" spans="1:9">
      <c r="A63" s="44">
        <f t="shared" si="41"/>
        <v>44434</v>
      </c>
      <c r="B63" s="50">
        <f t="shared" si="39"/>
        <v>1</v>
      </c>
      <c r="C63" s="50">
        <v>0</v>
      </c>
      <c r="D63" s="53" t="e">
        <f t="shared" si="32"/>
        <v>#N/A</v>
      </c>
      <c r="E63" s="53" t="e">
        <f t="shared" si="33"/>
        <v>#N/A</v>
      </c>
      <c r="F63" s="53" t="e">
        <f t="shared" si="34"/>
        <v>#N/A</v>
      </c>
      <c r="G63" s="53" t="e">
        <f t="shared" si="35"/>
        <v>#N/A</v>
      </c>
      <c r="H63" s="53" t="e">
        <f t="shared" si="36"/>
        <v>#N/A</v>
      </c>
      <c r="I63" s="50" t="e">
        <f t="shared" si="40"/>
        <v>#N/A</v>
      </c>
    </row>
    <row r="64" spans="1:9">
      <c r="A64" s="44">
        <f t="shared" si="41"/>
        <v>44435</v>
      </c>
      <c r="B64" s="50">
        <f t="shared" si="39"/>
        <v>1</v>
      </c>
      <c r="C64" s="50">
        <v>0</v>
      </c>
      <c r="D64" s="53" t="e">
        <f t="shared" si="32"/>
        <v>#N/A</v>
      </c>
      <c r="E64" s="53" t="e">
        <f t="shared" si="33"/>
        <v>#N/A</v>
      </c>
      <c r="F64" s="53" t="e">
        <f t="shared" si="34"/>
        <v>#N/A</v>
      </c>
      <c r="G64" s="53" t="e">
        <f t="shared" si="35"/>
        <v>#N/A</v>
      </c>
      <c r="H64" s="53" t="e">
        <f t="shared" si="36"/>
        <v>#N/A</v>
      </c>
      <c r="I64" s="50" t="e">
        <f t="shared" si="40"/>
        <v>#N/A</v>
      </c>
    </row>
    <row r="65" spans="1:9">
      <c r="A65" s="44">
        <f t="shared" si="41"/>
        <v>44436</v>
      </c>
      <c r="B65" s="50">
        <f t="shared" si="39"/>
        <v>1</v>
      </c>
      <c r="C65" s="50">
        <v>0</v>
      </c>
      <c r="D65" s="53" t="e">
        <f t="shared" si="32"/>
        <v>#N/A</v>
      </c>
      <c r="E65" s="53" t="e">
        <f t="shared" si="33"/>
        <v>#N/A</v>
      </c>
      <c r="F65" s="53" t="e">
        <f t="shared" si="34"/>
        <v>#N/A</v>
      </c>
      <c r="G65" s="53" t="e">
        <f t="shared" si="35"/>
        <v>#N/A</v>
      </c>
      <c r="H65" s="53" t="e">
        <f t="shared" si="36"/>
        <v>#N/A</v>
      </c>
      <c r="I65" s="50" t="e">
        <f t="shared" si="40"/>
        <v>#N/A</v>
      </c>
    </row>
    <row r="66" spans="1:9">
      <c r="A66" s="44">
        <f t="shared" si="41"/>
        <v>44437</v>
      </c>
      <c r="B66" s="50">
        <f t="shared" si="39"/>
        <v>1</v>
      </c>
      <c r="C66" s="50">
        <v>0</v>
      </c>
      <c r="D66" s="53" t="e">
        <f t="shared" si="32"/>
        <v>#N/A</v>
      </c>
      <c r="E66" s="53" t="e">
        <f t="shared" si="33"/>
        <v>#N/A</v>
      </c>
      <c r="F66" s="53" t="e">
        <f t="shared" si="34"/>
        <v>#N/A</v>
      </c>
      <c r="G66" s="53" t="e">
        <f t="shared" si="35"/>
        <v>#N/A</v>
      </c>
      <c r="H66" s="53" t="e">
        <f t="shared" si="36"/>
        <v>#N/A</v>
      </c>
      <c r="I66" s="50" t="e">
        <f t="shared" si="40"/>
        <v>#N/A</v>
      </c>
    </row>
    <row r="67" spans="1:9">
      <c r="A67" s="44">
        <f t="shared" si="41"/>
        <v>44438</v>
      </c>
      <c r="B67" s="50">
        <f t="shared" si="39"/>
        <v>1</v>
      </c>
      <c r="C67" s="50">
        <v>0</v>
      </c>
      <c r="D67" s="53" t="e">
        <f t="shared" si="32"/>
        <v>#N/A</v>
      </c>
      <c r="E67" s="53" t="e">
        <f t="shared" si="33"/>
        <v>#N/A</v>
      </c>
      <c r="F67" s="53" t="e">
        <f t="shared" si="34"/>
        <v>#N/A</v>
      </c>
      <c r="G67" s="53" t="e">
        <f t="shared" si="35"/>
        <v>#N/A</v>
      </c>
      <c r="H67" s="53" t="e">
        <f t="shared" si="36"/>
        <v>#N/A</v>
      </c>
      <c r="I67" s="50" t="e">
        <f t="shared" si="40"/>
        <v>#N/A</v>
      </c>
    </row>
    <row r="68" spans="1:9">
      <c r="A68" s="44">
        <f t="shared" si="41"/>
        <v>44439</v>
      </c>
      <c r="B68" s="50">
        <f t="shared" si="39"/>
        <v>1</v>
      </c>
      <c r="C68" s="50">
        <v>0</v>
      </c>
      <c r="D68" s="53" t="e">
        <f t="shared" si="32"/>
        <v>#N/A</v>
      </c>
      <c r="E68" s="53" t="e">
        <f t="shared" si="33"/>
        <v>#N/A</v>
      </c>
      <c r="F68" s="53" t="e">
        <f t="shared" si="34"/>
        <v>#N/A</v>
      </c>
      <c r="G68" s="53" t="e">
        <f t="shared" si="35"/>
        <v>#N/A</v>
      </c>
      <c r="H68" s="53" t="e">
        <f t="shared" si="36"/>
        <v>#N/A</v>
      </c>
      <c r="I68" s="50" t="e">
        <f t="shared" si="40"/>
        <v>#N/A</v>
      </c>
    </row>
    <row r="69" spans="1:9">
      <c r="A69" s="44">
        <f t="shared" si="41"/>
        <v>44440</v>
      </c>
      <c r="B69" s="50">
        <f t="shared" si="39"/>
        <v>1</v>
      </c>
      <c r="C69" s="50">
        <v>0</v>
      </c>
      <c r="D69" s="53" t="e">
        <f t="shared" si="32"/>
        <v>#N/A</v>
      </c>
      <c r="E69" s="53" t="e">
        <f t="shared" si="33"/>
        <v>#N/A</v>
      </c>
      <c r="F69" s="53" t="e">
        <f t="shared" si="34"/>
        <v>#N/A</v>
      </c>
      <c r="G69" s="53" t="e">
        <f t="shared" si="35"/>
        <v>#N/A</v>
      </c>
      <c r="H69" s="53" t="e">
        <f t="shared" si="36"/>
        <v>#N/A</v>
      </c>
      <c r="I69" s="50" t="e">
        <f t="shared" si="40"/>
        <v>#N/A</v>
      </c>
    </row>
    <row r="70" spans="1:9">
      <c r="A70" s="44">
        <f t="shared" si="41"/>
        <v>44441</v>
      </c>
      <c r="B70" s="50">
        <f t="shared" si="39"/>
        <v>1</v>
      </c>
      <c r="C70" s="50">
        <v>0</v>
      </c>
      <c r="D70" s="53" t="e">
        <f t="shared" si="32"/>
        <v>#N/A</v>
      </c>
      <c r="E70" s="53" t="e">
        <f t="shared" si="33"/>
        <v>#N/A</v>
      </c>
      <c r="F70" s="53" t="e">
        <f t="shared" si="34"/>
        <v>#N/A</v>
      </c>
      <c r="G70" s="53" t="e">
        <f t="shared" si="35"/>
        <v>#N/A</v>
      </c>
      <c r="H70" s="53" t="e">
        <f t="shared" si="36"/>
        <v>#N/A</v>
      </c>
      <c r="I70" s="50" t="e">
        <f t="shared" si="40"/>
        <v>#N/A</v>
      </c>
    </row>
    <row r="71" spans="1:9">
      <c r="A71" s="44">
        <f t="shared" si="41"/>
        <v>44442</v>
      </c>
      <c r="B71" s="50">
        <f t="shared" si="39"/>
        <v>1</v>
      </c>
      <c r="C71" s="50">
        <v>0</v>
      </c>
      <c r="D71" s="53" t="e">
        <f t="shared" ref="D71" si="42">IFERROR((SUMPRODUCT(--(date=$A71),--(service="PISP"),--(used="Y"),response)/SUMPRODUCT(--(date=$A71),--(service="PISP"),--(used="Y"),volume)),NA())</f>
        <v>#N/A</v>
      </c>
      <c r="E71" s="53" t="e">
        <f t="shared" ref="E71" si="43">IFERROR((SUMPRODUCT(--(date=$A71),--(service="PISP"),--(used="Y"),response)/SUMPRODUCT(--(date=$A71),--(service="PISP"),--(used="Y"),size)),NA())</f>
        <v>#N/A</v>
      </c>
      <c r="F71" s="53" t="e">
        <f t="shared" ref="F71" si="44">IFERROR((SUMPRODUCT(--(date=$A71),--(service="AISP"),--(used="Y"),response)/SUMPRODUCT(--(date=$A71),--(service="AISP"),--(used="Y"),volume)),NA())</f>
        <v>#N/A</v>
      </c>
      <c r="G71" s="53" t="e">
        <f t="shared" ref="G71" si="45">IFERROR((SUMPRODUCT(--(date=$A71),--(service="AISP"),--(used="Y"),response)/SUMPRODUCT(--(date=$A71),--(service="AISP"),--(used="Y"),size)),NA())</f>
        <v>#N/A</v>
      </c>
      <c r="H71" s="53" t="e">
        <f t="shared" ref="H71" si="46">IFERROR((SUMPRODUCT(--(date=$A71),--(service="CoF"),--(used="Y"),response)/SUMPRODUCT(--(date=$A71),--(service="CoF"),--(used="Y"),volume)),NA())</f>
        <v>#N/A</v>
      </c>
      <c r="I71" s="50" t="e">
        <f t="shared" si="40"/>
        <v>#N/A</v>
      </c>
    </row>
    <row r="72" spans="1:9">
      <c r="A72" s="44">
        <f t="shared" si="41"/>
        <v>44443</v>
      </c>
      <c r="B72" s="50">
        <f t="shared" si="39"/>
        <v>1</v>
      </c>
      <c r="C72" s="50">
        <v>0</v>
      </c>
      <c r="D72" s="53" t="e">
        <f t="shared" ref="D72" si="47">IFERROR((SUMPRODUCT(--(date=$A72),--(service="PISP"),--(used="Y"),response)/SUMPRODUCT(--(date=$A72),--(service="PISP"),--(used="Y"),volume)),NA())</f>
        <v>#N/A</v>
      </c>
      <c r="E72" s="53" t="e">
        <f t="shared" ref="E72" si="48">IFERROR((SUMPRODUCT(--(date=$A72),--(service="PISP"),--(used="Y"),response)/SUMPRODUCT(--(date=$A72),--(service="PISP"),--(used="Y"),size)),NA())</f>
        <v>#N/A</v>
      </c>
      <c r="F72" s="53" t="e">
        <f t="shared" ref="F72" si="49">IFERROR((SUMPRODUCT(--(date=$A72),--(service="AISP"),--(used="Y"),response)/SUMPRODUCT(--(date=$A72),--(service="AISP"),--(used="Y"),volume)),NA())</f>
        <v>#N/A</v>
      </c>
      <c r="G72" s="53" t="e">
        <f t="shared" ref="G72" si="50">IFERROR((SUMPRODUCT(--(date=$A72),--(service="AISP"),--(used="Y"),response)/SUMPRODUCT(--(date=$A72),--(service="AISP"),--(used="Y"),size)),NA())</f>
        <v>#N/A</v>
      </c>
      <c r="H72" s="53" t="e">
        <f t="shared" ref="H72" si="51">IFERROR((SUMPRODUCT(--(date=$A72),--(service="CoF"),--(used="Y"),response)/SUMPRODUCT(--(date=$A72),--(service="CoF"),--(used="Y"),volume)),NA())</f>
        <v>#N/A</v>
      </c>
      <c r="I72" s="50" t="e">
        <f t="shared" ref="I72" si="52">IFERROR((SUMIF(date,A72,error)/SUMIF(date,A72,volume)),NA())</f>
        <v>#N/A</v>
      </c>
    </row>
    <row r="73" spans="1:9">
      <c r="A73" s="44">
        <f t="shared" ref="A73" si="53">A72+1</f>
        <v>44444</v>
      </c>
      <c r="B73" s="50">
        <f t="shared" ref="B73" si="54">IF(C73="",NA(),1-C73)</f>
        <v>1</v>
      </c>
      <c r="C73" s="50">
        <v>0</v>
      </c>
      <c r="D73" s="53" t="e">
        <f t="shared" ref="D73:D98" si="55">IFERROR((SUMPRODUCT(--(date=$A73),--(service="PISP"),--(used="Y"),response)/SUMPRODUCT(--(date=$A73),--(service="PISP"),--(used="Y"),volume)),NA())</f>
        <v>#N/A</v>
      </c>
      <c r="E73" s="53" t="e">
        <f t="shared" ref="E73:E98" si="56">IFERROR((SUMPRODUCT(--(date=$A73),--(service="PISP"),--(used="Y"),response)/SUMPRODUCT(--(date=$A73),--(service="PISP"),--(used="Y"),size)),NA())</f>
        <v>#N/A</v>
      </c>
      <c r="F73" s="53" t="e">
        <f t="shared" ref="F73:F98" si="57">IFERROR((SUMPRODUCT(--(date=$A73),--(service="AISP"),--(used="Y"),response)/SUMPRODUCT(--(date=$A73),--(service="AISP"),--(used="Y"),volume)),NA())</f>
        <v>#N/A</v>
      </c>
      <c r="G73" s="53" t="e">
        <f t="shared" ref="G73:G98" si="58">IFERROR((SUMPRODUCT(--(date=$A73),--(service="AISP"),--(used="Y"),response)/SUMPRODUCT(--(date=$A73),--(service="AISP"),--(used="Y"),size)),NA())</f>
        <v>#N/A</v>
      </c>
      <c r="H73" s="53" t="e">
        <f t="shared" ref="H73:H98" si="59">IFERROR((SUMPRODUCT(--(date=$A73),--(service="CoF"),--(used="Y"),response)/SUMPRODUCT(--(date=$A73),--(service="CoF"),--(used="Y"),volume)),NA())</f>
        <v>#N/A</v>
      </c>
      <c r="I73" s="50" t="e">
        <f t="shared" ref="I73" si="60">IFERROR((SUMIF(date,A73,error)/SUMIF(date,A73,volume)),NA())</f>
        <v>#N/A</v>
      </c>
    </row>
    <row r="74" spans="1:9">
      <c r="A74" s="44">
        <f t="shared" ref="A74" si="61">A73+1</f>
        <v>44445</v>
      </c>
      <c r="B74" s="50">
        <f t="shared" ref="B74" si="62">IF(C74="",NA(),1-C74)</f>
        <v>1</v>
      </c>
      <c r="C74" s="50">
        <v>0</v>
      </c>
      <c r="D74" s="53" t="e">
        <f t="shared" si="55"/>
        <v>#N/A</v>
      </c>
      <c r="E74" s="53" t="e">
        <f t="shared" si="56"/>
        <v>#N/A</v>
      </c>
      <c r="F74" s="53" t="e">
        <f t="shared" si="57"/>
        <v>#N/A</v>
      </c>
      <c r="G74" s="53" t="e">
        <f t="shared" si="58"/>
        <v>#N/A</v>
      </c>
      <c r="H74" s="53" t="e">
        <f t="shared" si="59"/>
        <v>#N/A</v>
      </c>
      <c r="I74" s="50" t="e">
        <f t="shared" ref="I74:I88" si="63">IFERROR((SUMIF(date,A74,error)/SUMIF(date,A74,volume)),NA())</f>
        <v>#N/A</v>
      </c>
    </row>
    <row r="75" spans="1:9">
      <c r="A75" s="44">
        <f t="shared" ref="A75:A98" si="64">A74+1</f>
        <v>44446</v>
      </c>
      <c r="B75" s="50">
        <f t="shared" ref="B75:B88" si="65">IF(C75="",NA(),1-C75)</f>
        <v>1</v>
      </c>
      <c r="C75" s="50">
        <v>0</v>
      </c>
      <c r="D75" s="53" t="e">
        <f t="shared" si="55"/>
        <v>#N/A</v>
      </c>
      <c r="E75" s="53" t="e">
        <f t="shared" si="56"/>
        <v>#N/A</v>
      </c>
      <c r="F75" s="53" t="e">
        <f t="shared" si="57"/>
        <v>#N/A</v>
      </c>
      <c r="G75" s="53" t="e">
        <f t="shared" si="58"/>
        <v>#N/A</v>
      </c>
      <c r="H75" s="53" t="e">
        <f t="shared" si="59"/>
        <v>#N/A</v>
      </c>
      <c r="I75" s="50" t="e">
        <f t="shared" si="63"/>
        <v>#N/A</v>
      </c>
    </row>
    <row r="76" spans="1:9">
      <c r="A76" s="44">
        <f t="shared" si="64"/>
        <v>44447</v>
      </c>
      <c r="B76" s="50">
        <f t="shared" si="65"/>
        <v>1</v>
      </c>
      <c r="C76" s="50">
        <v>0</v>
      </c>
      <c r="D76" s="53" t="e">
        <f t="shared" si="55"/>
        <v>#N/A</v>
      </c>
      <c r="E76" s="53" t="e">
        <f t="shared" si="56"/>
        <v>#N/A</v>
      </c>
      <c r="F76" s="53" t="e">
        <f t="shared" si="57"/>
        <v>#N/A</v>
      </c>
      <c r="G76" s="53" t="e">
        <f t="shared" si="58"/>
        <v>#N/A</v>
      </c>
      <c r="H76" s="53" t="e">
        <f t="shared" si="59"/>
        <v>#N/A</v>
      </c>
      <c r="I76" s="50" t="e">
        <f t="shared" si="63"/>
        <v>#N/A</v>
      </c>
    </row>
    <row r="77" spans="1:9">
      <c r="A77" s="44">
        <f t="shared" si="64"/>
        <v>44448</v>
      </c>
      <c r="B77" s="50">
        <f t="shared" si="65"/>
        <v>1</v>
      </c>
      <c r="C77" s="50">
        <v>0</v>
      </c>
      <c r="D77" s="53" t="e">
        <f t="shared" si="55"/>
        <v>#N/A</v>
      </c>
      <c r="E77" s="53" t="e">
        <f t="shared" si="56"/>
        <v>#N/A</v>
      </c>
      <c r="F77" s="53" t="e">
        <f t="shared" si="57"/>
        <v>#N/A</v>
      </c>
      <c r="G77" s="53" t="e">
        <f t="shared" si="58"/>
        <v>#N/A</v>
      </c>
      <c r="H77" s="53" t="e">
        <f t="shared" si="59"/>
        <v>#N/A</v>
      </c>
      <c r="I77" s="50" t="e">
        <f t="shared" si="63"/>
        <v>#N/A</v>
      </c>
    </row>
    <row r="78" spans="1:9">
      <c r="A78" s="44">
        <f t="shared" si="64"/>
        <v>44449</v>
      </c>
      <c r="B78" s="50">
        <f t="shared" si="65"/>
        <v>1</v>
      </c>
      <c r="C78" s="50">
        <v>0</v>
      </c>
      <c r="D78" s="53" t="e">
        <f t="shared" si="55"/>
        <v>#N/A</v>
      </c>
      <c r="E78" s="53" t="e">
        <f t="shared" si="56"/>
        <v>#N/A</v>
      </c>
      <c r="F78" s="53" t="e">
        <f t="shared" si="57"/>
        <v>#N/A</v>
      </c>
      <c r="G78" s="53" t="e">
        <f t="shared" si="58"/>
        <v>#N/A</v>
      </c>
      <c r="H78" s="53" t="e">
        <f t="shared" si="59"/>
        <v>#N/A</v>
      </c>
      <c r="I78" s="50" t="e">
        <f t="shared" si="63"/>
        <v>#N/A</v>
      </c>
    </row>
    <row r="79" spans="1:9">
      <c r="A79" s="44">
        <f t="shared" si="64"/>
        <v>44450</v>
      </c>
      <c r="B79" s="50">
        <f t="shared" si="65"/>
        <v>1</v>
      </c>
      <c r="C79" s="50">
        <v>0</v>
      </c>
      <c r="D79" s="53" t="e">
        <f t="shared" si="55"/>
        <v>#N/A</v>
      </c>
      <c r="E79" s="53" t="e">
        <f t="shared" si="56"/>
        <v>#N/A</v>
      </c>
      <c r="F79" s="53" t="e">
        <f t="shared" si="57"/>
        <v>#N/A</v>
      </c>
      <c r="G79" s="53" t="e">
        <f t="shared" si="58"/>
        <v>#N/A</v>
      </c>
      <c r="H79" s="53" t="e">
        <f t="shared" si="59"/>
        <v>#N/A</v>
      </c>
      <c r="I79" s="50" t="e">
        <f t="shared" si="63"/>
        <v>#N/A</v>
      </c>
    </row>
    <row r="80" spans="1:9">
      <c r="A80" s="44">
        <f t="shared" si="64"/>
        <v>44451</v>
      </c>
      <c r="B80" s="50">
        <f t="shared" si="65"/>
        <v>1</v>
      </c>
      <c r="C80" s="50">
        <v>0</v>
      </c>
      <c r="D80" s="53" t="e">
        <f t="shared" si="55"/>
        <v>#N/A</v>
      </c>
      <c r="E80" s="53" t="e">
        <f t="shared" si="56"/>
        <v>#N/A</v>
      </c>
      <c r="F80" s="53" t="e">
        <f t="shared" si="57"/>
        <v>#N/A</v>
      </c>
      <c r="G80" s="53" t="e">
        <f t="shared" si="58"/>
        <v>#N/A</v>
      </c>
      <c r="H80" s="53" t="e">
        <f t="shared" si="59"/>
        <v>#N/A</v>
      </c>
      <c r="I80" s="50" t="e">
        <f t="shared" si="63"/>
        <v>#N/A</v>
      </c>
    </row>
    <row r="81" spans="1:9">
      <c r="A81" s="44">
        <f t="shared" si="64"/>
        <v>44452</v>
      </c>
      <c r="B81" s="50">
        <f t="shared" si="65"/>
        <v>1</v>
      </c>
      <c r="C81" s="50">
        <v>0</v>
      </c>
      <c r="D81" s="53" t="e">
        <f t="shared" si="55"/>
        <v>#N/A</v>
      </c>
      <c r="E81" s="53" t="e">
        <f t="shared" si="56"/>
        <v>#N/A</v>
      </c>
      <c r="F81" s="53" t="e">
        <f t="shared" si="57"/>
        <v>#N/A</v>
      </c>
      <c r="G81" s="53" t="e">
        <f t="shared" si="58"/>
        <v>#N/A</v>
      </c>
      <c r="H81" s="53" t="e">
        <f t="shared" si="59"/>
        <v>#N/A</v>
      </c>
      <c r="I81" s="50" t="e">
        <f t="shared" si="63"/>
        <v>#N/A</v>
      </c>
    </row>
    <row r="82" spans="1:9">
      <c r="A82" s="44">
        <f t="shared" si="64"/>
        <v>44453</v>
      </c>
      <c r="B82" s="50">
        <f t="shared" si="65"/>
        <v>1</v>
      </c>
      <c r="C82" s="50">
        <v>0</v>
      </c>
      <c r="D82" s="53" t="e">
        <f t="shared" si="55"/>
        <v>#N/A</v>
      </c>
      <c r="E82" s="53" t="e">
        <f t="shared" si="56"/>
        <v>#N/A</v>
      </c>
      <c r="F82" s="53" t="e">
        <f t="shared" si="57"/>
        <v>#N/A</v>
      </c>
      <c r="G82" s="53" t="e">
        <f t="shared" si="58"/>
        <v>#N/A</v>
      </c>
      <c r="H82" s="53" t="e">
        <f t="shared" si="59"/>
        <v>#N/A</v>
      </c>
      <c r="I82" s="50" t="e">
        <f t="shared" si="63"/>
        <v>#N/A</v>
      </c>
    </row>
    <row r="83" spans="1:9">
      <c r="A83" s="44">
        <f t="shared" si="64"/>
        <v>44454</v>
      </c>
      <c r="B83" s="50">
        <f t="shared" si="65"/>
        <v>1</v>
      </c>
      <c r="C83" s="50">
        <v>0</v>
      </c>
      <c r="D83" s="53" t="e">
        <f t="shared" si="55"/>
        <v>#N/A</v>
      </c>
      <c r="E83" s="53" t="e">
        <f t="shared" si="56"/>
        <v>#N/A</v>
      </c>
      <c r="F83" s="53" t="e">
        <f t="shared" si="57"/>
        <v>#N/A</v>
      </c>
      <c r="G83" s="53" t="e">
        <f t="shared" si="58"/>
        <v>#N/A</v>
      </c>
      <c r="H83" s="53" t="e">
        <f t="shared" si="59"/>
        <v>#N/A</v>
      </c>
      <c r="I83" s="50" t="e">
        <f t="shared" si="63"/>
        <v>#N/A</v>
      </c>
    </row>
    <row r="84" spans="1:9">
      <c r="A84" s="44">
        <f t="shared" si="64"/>
        <v>44455</v>
      </c>
      <c r="B84" s="50">
        <f t="shared" si="65"/>
        <v>1</v>
      </c>
      <c r="C84" s="50">
        <v>0</v>
      </c>
      <c r="D84" s="53" t="e">
        <f t="shared" si="55"/>
        <v>#N/A</v>
      </c>
      <c r="E84" s="53" t="e">
        <f t="shared" si="56"/>
        <v>#N/A</v>
      </c>
      <c r="F84" s="53" t="e">
        <f t="shared" si="57"/>
        <v>#N/A</v>
      </c>
      <c r="G84" s="53" t="e">
        <f t="shared" si="58"/>
        <v>#N/A</v>
      </c>
      <c r="H84" s="53" t="e">
        <f t="shared" si="59"/>
        <v>#N/A</v>
      </c>
      <c r="I84" s="50" t="e">
        <f t="shared" si="63"/>
        <v>#N/A</v>
      </c>
    </row>
    <row r="85" spans="1:9">
      <c r="A85" s="44">
        <f t="shared" si="64"/>
        <v>44456</v>
      </c>
      <c r="B85" s="50">
        <f t="shared" si="65"/>
        <v>1</v>
      </c>
      <c r="C85" s="50">
        <v>0</v>
      </c>
      <c r="D85" s="53" t="e">
        <f t="shared" si="55"/>
        <v>#N/A</v>
      </c>
      <c r="E85" s="53" t="e">
        <f t="shared" si="56"/>
        <v>#N/A</v>
      </c>
      <c r="F85" s="53" t="e">
        <f t="shared" si="57"/>
        <v>#N/A</v>
      </c>
      <c r="G85" s="53" t="e">
        <f t="shared" si="58"/>
        <v>#N/A</v>
      </c>
      <c r="H85" s="53" t="e">
        <f t="shared" si="59"/>
        <v>#N/A</v>
      </c>
      <c r="I85" s="50" t="e">
        <f t="shared" si="63"/>
        <v>#N/A</v>
      </c>
    </row>
    <row r="86" spans="1:9">
      <c r="A86" s="44">
        <f t="shared" si="64"/>
        <v>44457</v>
      </c>
      <c r="B86" s="50">
        <f t="shared" si="65"/>
        <v>1</v>
      </c>
      <c r="C86" s="50">
        <v>0</v>
      </c>
      <c r="D86" s="53" t="e">
        <f t="shared" si="55"/>
        <v>#N/A</v>
      </c>
      <c r="E86" s="53" t="e">
        <f t="shared" si="56"/>
        <v>#N/A</v>
      </c>
      <c r="F86" s="53" t="e">
        <f t="shared" si="57"/>
        <v>#N/A</v>
      </c>
      <c r="G86" s="53" t="e">
        <f t="shared" si="58"/>
        <v>#N/A</v>
      </c>
      <c r="H86" s="53" t="e">
        <f t="shared" si="59"/>
        <v>#N/A</v>
      </c>
      <c r="I86" s="50" t="e">
        <f t="shared" si="63"/>
        <v>#N/A</v>
      </c>
    </row>
    <row r="87" spans="1:9">
      <c r="A87" s="44">
        <f t="shared" si="64"/>
        <v>44458</v>
      </c>
      <c r="B87" s="50">
        <f t="shared" si="65"/>
        <v>1</v>
      </c>
      <c r="C87" s="50">
        <v>0</v>
      </c>
      <c r="D87" s="53" t="e">
        <f t="shared" si="55"/>
        <v>#N/A</v>
      </c>
      <c r="E87" s="53" t="e">
        <f t="shared" si="56"/>
        <v>#N/A</v>
      </c>
      <c r="F87" s="53" t="e">
        <f t="shared" si="57"/>
        <v>#N/A</v>
      </c>
      <c r="G87" s="53" t="e">
        <f t="shared" si="58"/>
        <v>#N/A</v>
      </c>
      <c r="H87" s="53" t="e">
        <f t="shared" si="59"/>
        <v>#N/A</v>
      </c>
      <c r="I87" s="50" t="e">
        <f t="shared" si="63"/>
        <v>#N/A</v>
      </c>
    </row>
    <row r="88" spans="1:9">
      <c r="A88" s="44">
        <f t="shared" si="64"/>
        <v>44459</v>
      </c>
      <c r="B88" s="50">
        <f t="shared" si="65"/>
        <v>1</v>
      </c>
      <c r="C88" s="50">
        <v>0</v>
      </c>
      <c r="D88" s="53" t="e">
        <f t="shared" si="55"/>
        <v>#N/A</v>
      </c>
      <c r="E88" s="53" t="e">
        <f t="shared" si="56"/>
        <v>#N/A</v>
      </c>
      <c r="F88" s="53" t="e">
        <f t="shared" si="57"/>
        <v>#N/A</v>
      </c>
      <c r="G88" s="53" t="e">
        <f t="shared" si="58"/>
        <v>#N/A</v>
      </c>
      <c r="H88" s="53" t="e">
        <f t="shared" si="59"/>
        <v>#N/A</v>
      </c>
      <c r="I88" s="50" t="e">
        <f t="shared" si="63"/>
        <v>#N/A</v>
      </c>
    </row>
    <row r="89" spans="1:9">
      <c r="A89" s="44">
        <f t="shared" si="64"/>
        <v>44460</v>
      </c>
      <c r="B89" s="50">
        <f t="shared" ref="B89" si="66">IF(C89="",NA(),1-C89)</f>
        <v>1</v>
      </c>
      <c r="C89" s="50">
        <v>0</v>
      </c>
      <c r="D89" s="53" t="e">
        <f t="shared" si="55"/>
        <v>#N/A</v>
      </c>
      <c r="E89" s="53" t="e">
        <f t="shared" si="56"/>
        <v>#N/A</v>
      </c>
      <c r="F89" s="53" t="e">
        <f t="shared" si="57"/>
        <v>#N/A</v>
      </c>
      <c r="G89" s="53" t="e">
        <f t="shared" si="58"/>
        <v>#N/A</v>
      </c>
      <c r="H89" s="53" t="e">
        <f t="shared" si="59"/>
        <v>#N/A</v>
      </c>
      <c r="I89" s="50" t="e">
        <f t="shared" ref="I89" si="67">IFERROR((SUMIF(date,A89,error)/SUMIF(date,A89,volume)),NA())</f>
        <v>#N/A</v>
      </c>
    </row>
    <row r="90" spans="1:9">
      <c r="A90" s="44">
        <f t="shared" si="64"/>
        <v>44461</v>
      </c>
      <c r="B90" s="50">
        <f t="shared" ref="B90" si="68">IF(C90="",NA(),1-C90)</f>
        <v>1</v>
      </c>
      <c r="C90" s="50">
        <v>0</v>
      </c>
      <c r="D90" s="53" t="e">
        <f t="shared" si="55"/>
        <v>#N/A</v>
      </c>
      <c r="E90" s="53" t="e">
        <f t="shared" si="56"/>
        <v>#N/A</v>
      </c>
      <c r="F90" s="53" t="e">
        <f t="shared" si="57"/>
        <v>#N/A</v>
      </c>
      <c r="G90" s="53" t="e">
        <f t="shared" si="58"/>
        <v>#N/A</v>
      </c>
      <c r="H90" s="53" t="e">
        <f t="shared" si="59"/>
        <v>#N/A</v>
      </c>
      <c r="I90" s="50" t="e">
        <f t="shared" ref="I90" si="69">IFERROR((SUMIF(date,A90,error)/SUMIF(date,A90,volume)),NA())</f>
        <v>#N/A</v>
      </c>
    </row>
    <row r="91" spans="1:9">
      <c r="A91" s="44">
        <f t="shared" si="64"/>
        <v>44462</v>
      </c>
      <c r="B91" s="50">
        <f t="shared" ref="B91:B98" si="70">IF(C91="",NA(),1-C91)</f>
        <v>1</v>
      </c>
      <c r="C91" s="50">
        <v>0</v>
      </c>
      <c r="D91" s="53" t="e">
        <f t="shared" si="55"/>
        <v>#N/A</v>
      </c>
      <c r="E91" s="53" t="e">
        <f t="shared" si="56"/>
        <v>#N/A</v>
      </c>
      <c r="F91" s="53" t="e">
        <f t="shared" si="57"/>
        <v>#N/A</v>
      </c>
      <c r="G91" s="53" t="e">
        <f t="shared" si="58"/>
        <v>#N/A</v>
      </c>
      <c r="H91" s="53" t="e">
        <f t="shared" si="59"/>
        <v>#N/A</v>
      </c>
      <c r="I91" s="50" t="e">
        <f t="shared" ref="I91:I96" si="71">IFERROR((SUMIF(date,A91,error)/SUMIF(date,A91,volume)),NA())</f>
        <v>#N/A</v>
      </c>
    </row>
    <row r="92" spans="1:9">
      <c r="A92" s="44">
        <f t="shared" si="64"/>
        <v>44463</v>
      </c>
      <c r="B92" s="50">
        <f t="shared" si="70"/>
        <v>1</v>
      </c>
      <c r="C92" s="50">
        <v>0</v>
      </c>
      <c r="D92" s="53" t="e">
        <f t="shared" si="55"/>
        <v>#N/A</v>
      </c>
      <c r="E92" s="53" t="e">
        <f t="shared" si="56"/>
        <v>#N/A</v>
      </c>
      <c r="F92" s="53" t="e">
        <f t="shared" si="57"/>
        <v>#N/A</v>
      </c>
      <c r="G92" s="53" t="e">
        <f t="shared" si="58"/>
        <v>#N/A</v>
      </c>
      <c r="H92" s="53" t="e">
        <f t="shared" si="59"/>
        <v>#N/A</v>
      </c>
      <c r="I92" s="50" t="e">
        <f t="shared" si="71"/>
        <v>#N/A</v>
      </c>
    </row>
    <row r="93" spans="1:9">
      <c r="A93" s="44">
        <f t="shared" si="64"/>
        <v>44464</v>
      </c>
      <c r="B93" s="50">
        <f t="shared" si="70"/>
        <v>1</v>
      </c>
      <c r="C93" s="50">
        <v>0</v>
      </c>
      <c r="D93" s="53" t="e">
        <f t="shared" si="55"/>
        <v>#N/A</v>
      </c>
      <c r="E93" s="53" t="e">
        <f t="shared" si="56"/>
        <v>#N/A</v>
      </c>
      <c r="F93" s="53" t="e">
        <f t="shared" si="57"/>
        <v>#N/A</v>
      </c>
      <c r="G93" s="53" t="e">
        <f t="shared" si="58"/>
        <v>#N/A</v>
      </c>
      <c r="H93" s="53" t="e">
        <f t="shared" si="59"/>
        <v>#N/A</v>
      </c>
      <c r="I93" s="50" t="e">
        <f t="shared" si="71"/>
        <v>#N/A</v>
      </c>
    </row>
    <row r="94" spans="1:9">
      <c r="A94" s="44">
        <f t="shared" si="64"/>
        <v>44465</v>
      </c>
      <c r="B94" s="50">
        <f t="shared" si="70"/>
        <v>1</v>
      </c>
      <c r="C94" s="50">
        <v>0</v>
      </c>
      <c r="D94" s="53" t="e">
        <f t="shared" si="55"/>
        <v>#N/A</v>
      </c>
      <c r="E94" s="53" t="e">
        <f t="shared" si="56"/>
        <v>#N/A</v>
      </c>
      <c r="F94" s="53" t="e">
        <f t="shared" si="57"/>
        <v>#N/A</v>
      </c>
      <c r="G94" s="53" t="e">
        <f t="shared" si="58"/>
        <v>#N/A</v>
      </c>
      <c r="H94" s="53" t="e">
        <f t="shared" si="59"/>
        <v>#N/A</v>
      </c>
      <c r="I94" s="50" t="e">
        <f t="shared" si="71"/>
        <v>#N/A</v>
      </c>
    </row>
    <row r="95" spans="1:9">
      <c r="A95" s="44">
        <f t="shared" si="64"/>
        <v>44466</v>
      </c>
      <c r="B95" s="50">
        <f t="shared" si="70"/>
        <v>1</v>
      </c>
      <c r="C95" s="50">
        <v>0</v>
      </c>
      <c r="D95" s="53" t="e">
        <f t="shared" si="55"/>
        <v>#N/A</v>
      </c>
      <c r="E95" s="53" t="e">
        <f t="shared" si="56"/>
        <v>#N/A</v>
      </c>
      <c r="F95" s="53" t="e">
        <f t="shared" si="57"/>
        <v>#N/A</v>
      </c>
      <c r="G95" s="53" t="e">
        <f t="shared" si="58"/>
        <v>#N/A</v>
      </c>
      <c r="H95" s="53" t="e">
        <f t="shared" si="59"/>
        <v>#N/A</v>
      </c>
      <c r="I95" s="50" t="e">
        <f t="shared" si="71"/>
        <v>#N/A</v>
      </c>
    </row>
    <row r="96" spans="1:9">
      <c r="A96" s="44">
        <f t="shared" si="64"/>
        <v>44467</v>
      </c>
      <c r="B96" s="50">
        <f t="shared" si="70"/>
        <v>1</v>
      </c>
      <c r="C96" s="50">
        <v>0</v>
      </c>
      <c r="D96" s="53" t="e">
        <f t="shared" si="55"/>
        <v>#N/A</v>
      </c>
      <c r="E96" s="53" t="e">
        <f t="shared" si="56"/>
        <v>#N/A</v>
      </c>
      <c r="F96" s="53" t="e">
        <f t="shared" si="57"/>
        <v>#N/A</v>
      </c>
      <c r="G96" s="53" t="e">
        <f t="shared" si="58"/>
        <v>#N/A</v>
      </c>
      <c r="H96" s="53" t="e">
        <f t="shared" si="59"/>
        <v>#N/A</v>
      </c>
      <c r="I96" s="50" t="e">
        <f t="shared" si="71"/>
        <v>#N/A</v>
      </c>
    </row>
    <row r="97" spans="1:9">
      <c r="A97" s="44">
        <f t="shared" si="64"/>
        <v>44468</v>
      </c>
      <c r="B97" s="50">
        <f t="shared" si="70"/>
        <v>1</v>
      </c>
      <c r="C97" s="50">
        <v>0</v>
      </c>
      <c r="D97" s="53" t="e">
        <f t="shared" si="55"/>
        <v>#N/A</v>
      </c>
      <c r="E97" s="53" t="e">
        <f t="shared" si="56"/>
        <v>#N/A</v>
      </c>
      <c r="F97" s="53" t="e">
        <f t="shared" si="57"/>
        <v>#N/A</v>
      </c>
      <c r="G97" s="53" t="e">
        <f t="shared" si="58"/>
        <v>#N/A</v>
      </c>
      <c r="H97" s="53" t="e">
        <f t="shared" si="59"/>
        <v>#N/A</v>
      </c>
      <c r="I97" s="50" t="e">
        <f t="shared" ref="I97" si="72">IFERROR((SUMIF(date,A97,error)/SUMIF(date,A97,volume)),NA())</f>
        <v>#N/A</v>
      </c>
    </row>
    <row r="98" spans="1:9">
      <c r="A98" s="44">
        <f t="shared" si="64"/>
        <v>44469</v>
      </c>
      <c r="B98" s="50">
        <f t="shared" si="70"/>
        <v>1</v>
      </c>
      <c r="C98" s="50">
        <v>0</v>
      </c>
      <c r="D98" s="53" t="e">
        <f t="shared" si="55"/>
        <v>#N/A</v>
      </c>
      <c r="E98" s="53" t="e">
        <f t="shared" si="56"/>
        <v>#N/A</v>
      </c>
      <c r="F98" s="53" t="e">
        <f t="shared" si="57"/>
        <v>#N/A</v>
      </c>
      <c r="G98" s="53" t="e">
        <f t="shared" si="58"/>
        <v>#N/A</v>
      </c>
      <c r="H98" s="53" t="e">
        <f t="shared" si="59"/>
        <v>#N/A</v>
      </c>
      <c r="I98" s="50" t="e">
        <f>IFERROR((SUMIF(date,A98,error)/SUMIF(date,A98,volume)),NA())</f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K99"/>
  <sheetViews>
    <sheetView workbookViewId="0">
      <pane ySplit="7" topLeftCell="A8" activePane="bottomLeft" state="frozen"/>
      <selection pane="bottomLeft" activeCell="D8" sqref="D8:E99"/>
    </sheetView>
  </sheetViews>
  <sheetFormatPr defaultColWidth="9.140625" defaultRowHeight="15"/>
  <cols>
    <col min="1" max="1" width="16.85546875" style="36" customWidth="1"/>
    <col min="2" max="3" width="16.85546875" style="37" customWidth="1"/>
    <col min="4" max="5" width="16.85546875" style="38" customWidth="1"/>
    <col min="6" max="6" width="10.85546875" style="39"/>
    <col min="7" max="7" width="10.85546875" style="39" hidden="1" customWidth="1"/>
    <col min="8" max="16384" width="9.140625" style="39"/>
  </cols>
  <sheetData>
    <row r="1" spans="1:11" s="33" customFormat="1" ht="23.25">
      <c r="A1" s="40" t="s">
        <v>73</v>
      </c>
      <c r="B1" s="41"/>
      <c r="C1" s="41"/>
      <c r="D1" s="42"/>
      <c r="E1" s="42"/>
    </row>
    <row r="3" spans="1:11">
      <c r="A3" s="43" t="s">
        <v>50</v>
      </c>
      <c r="B3" s="73" t="str">
        <f>Data!B3</f>
        <v>ICBC</v>
      </c>
      <c r="C3" s="73"/>
      <c r="D3" s="73"/>
      <c r="E3" s="73"/>
    </row>
    <row r="4" spans="1:11">
      <c r="A4" s="43" t="s">
        <v>52</v>
      </c>
      <c r="B4" s="72" t="s">
        <v>74</v>
      </c>
      <c r="C4" s="73"/>
      <c r="D4" s="73"/>
      <c r="E4" s="73"/>
    </row>
    <row r="5" spans="1:11" s="34" customFormat="1">
      <c r="A5" s="43" t="s">
        <v>54</v>
      </c>
      <c r="B5" s="44">
        <v>44378</v>
      </c>
      <c r="C5" s="45"/>
      <c r="D5" s="45"/>
      <c r="E5" s="45"/>
      <c r="F5" s="46"/>
      <c r="G5" s="46"/>
      <c r="H5" s="46"/>
      <c r="I5" s="46"/>
      <c r="J5" s="52"/>
      <c r="K5" s="52"/>
    </row>
    <row r="6" spans="1:11">
      <c r="C6" s="38"/>
    </row>
    <row r="7" spans="1:11" s="35" customFormat="1" ht="30">
      <c r="A7" s="47" t="s">
        <v>55</v>
      </c>
      <c r="B7" s="48" t="s">
        <v>64</v>
      </c>
      <c r="C7" s="48" t="s">
        <v>75</v>
      </c>
      <c r="D7" s="49" t="s">
        <v>76</v>
      </c>
      <c r="E7" s="49" t="s">
        <v>68</v>
      </c>
      <c r="G7" s="35" t="s">
        <v>72</v>
      </c>
    </row>
    <row r="8" spans="1:11">
      <c r="A8" s="44">
        <f>B5</f>
        <v>44378</v>
      </c>
      <c r="B8" s="50">
        <f t="shared" ref="B8" si="0">IF(C8="",NA(),1-C8)</f>
        <v>1</v>
      </c>
      <c r="C8" s="50">
        <v>0</v>
      </c>
      <c r="D8" s="51">
        <v>534.30999999999995</v>
      </c>
      <c r="E8" s="51">
        <v>499.33</v>
      </c>
      <c r="G8" s="39">
        <f>MONTH(A8)</f>
        <v>7</v>
      </c>
    </row>
    <row r="9" spans="1:11">
      <c r="A9" s="44">
        <f>A8+1</f>
        <v>44379</v>
      </c>
      <c r="B9" s="50">
        <f t="shared" ref="B9" si="1">IF(C9="",NA(),1-C9)</f>
        <v>1</v>
      </c>
      <c r="C9" s="50">
        <v>0</v>
      </c>
      <c r="D9" s="51">
        <v>553.39</v>
      </c>
      <c r="E9" s="51">
        <v>623.72</v>
      </c>
      <c r="G9" s="39">
        <f t="shared" ref="G9" si="2">MONTH(A9)</f>
        <v>7</v>
      </c>
    </row>
    <row r="10" spans="1:11">
      <c r="A10" s="44">
        <f t="shared" ref="A10" si="3">A9+1</f>
        <v>44380</v>
      </c>
      <c r="B10" s="50">
        <f t="shared" ref="B10:B40" si="4">IF(C10="",NA(),1-C10)</f>
        <v>1</v>
      </c>
      <c r="C10" s="50">
        <v>0</v>
      </c>
      <c r="D10" s="51">
        <v>523.01</v>
      </c>
      <c r="E10" s="51">
        <v>522.39</v>
      </c>
    </row>
    <row r="11" spans="1:11">
      <c r="A11" s="44">
        <f t="shared" ref="A11" si="5">A10+1</f>
        <v>44381</v>
      </c>
      <c r="B11" s="50">
        <f t="shared" si="4"/>
        <v>1</v>
      </c>
      <c r="C11" s="50">
        <v>0</v>
      </c>
      <c r="D11" s="51">
        <v>563.24</v>
      </c>
      <c r="E11" s="51">
        <v>492.67</v>
      </c>
    </row>
    <row r="12" spans="1:11">
      <c r="A12" s="44">
        <f t="shared" ref="A12:A42" si="6">A11+1</f>
        <v>44382</v>
      </c>
      <c r="B12" s="50">
        <f t="shared" si="4"/>
        <v>1</v>
      </c>
      <c r="C12" s="50">
        <v>0</v>
      </c>
      <c r="D12" s="51">
        <v>563.28</v>
      </c>
      <c r="E12" s="51">
        <v>572.48</v>
      </c>
    </row>
    <row r="13" spans="1:11">
      <c r="A13" s="44">
        <f t="shared" si="6"/>
        <v>44383</v>
      </c>
      <c r="B13" s="50">
        <f t="shared" si="4"/>
        <v>1</v>
      </c>
      <c r="C13" s="50">
        <v>0</v>
      </c>
      <c r="D13" s="51">
        <v>669.78</v>
      </c>
      <c r="E13" s="51">
        <v>536.09</v>
      </c>
    </row>
    <row r="14" spans="1:11">
      <c r="A14" s="44">
        <f t="shared" si="6"/>
        <v>44384</v>
      </c>
      <c r="B14" s="50">
        <f t="shared" si="4"/>
        <v>1</v>
      </c>
      <c r="C14" s="50">
        <v>0</v>
      </c>
      <c r="D14" s="51">
        <v>587.74</v>
      </c>
      <c r="E14" s="51">
        <v>580.54999999999995</v>
      </c>
    </row>
    <row r="15" spans="1:11">
      <c r="A15" s="44">
        <f t="shared" si="6"/>
        <v>44385</v>
      </c>
      <c r="B15" s="50">
        <f t="shared" si="4"/>
        <v>1</v>
      </c>
      <c r="C15" s="50">
        <v>0</v>
      </c>
      <c r="D15" s="51">
        <v>657.02</v>
      </c>
      <c r="E15" s="51">
        <v>618.29999999999995</v>
      </c>
    </row>
    <row r="16" spans="1:11">
      <c r="A16" s="44">
        <f t="shared" si="6"/>
        <v>44386</v>
      </c>
      <c r="B16" s="50">
        <f t="shared" si="4"/>
        <v>1</v>
      </c>
      <c r="C16" s="50">
        <v>0</v>
      </c>
      <c r="D16" s="51">
        <v>563.39</v>
      </c>
      <c r="E16" s="51">
        <v>545.05999999999995</v>
      </c>
    </row>
    <row r="17" spans="1:5">
      <c r="A17" s="44">
        <f t="shared" si="6"/>
        <v>44387</v>
      </c>
      <c r="B17" s="50">
        <f t="shared" si="4"/>
        <v>1</v>
      </c>
      <c r="C17" s="50">
        <v>0</v>
      </c>
      <c r="D17" s="51">
        <v>577.62</v>
      </c>
      <c r="E17" s="51">
        <v>418.86</v>
      </c>
    </row>
    <row r="18" spans="1:5">
      <c r="A18" s="44">
        <f t="shared" si="6"/>
        <v>44388</v>
      </c>
      <c r="B18" s="50">
        <f t="shared" si="4"/>
        <v>1</v>
      </c>
      <c r="C18" s="50">
        <v>0</v>
      </c>
      <c r="D18" s="51">
        <v>491.33</v>
      </c>
      <c r="E18" s="51">
        <v>442.04</v>
      </c>
    </row>
    <row r="19" spans="1:5">
      <c r="A19" s="44">
        <f t="shared" si="6"/>
        <v>44389</v>
      </c>
      <c r="B19" s="50">
        <f t="shared" si="4"/>
        <v>1</v>
      </c>
      <c r="C19" s="50">
        <v>0</v>
      </c>
      <c r="D19" s="51">
        <v>562.27</v>
      </c>
      <c r="E19" s="51">
        <v>583.29</v>
      </c>
    </row>
    <row r="20" spans="1:5">
      <c r="A20" s="44">
        <f t="shared" si="6"/>
        <v>44390</v>
      </c>
      <c r="B20" s="50">
        <f t="shared" si="4"/>
        <v>1</v>
      </c>
      <c r="C20" s="50">
        <v>0</v>
      </c>
      <c r="D20" s="51">
        <v>563.39</v>
      </c>
      <c r="E20" s="51">
        <v>563.97</v>
      </c>
    </row>
    <row r="21" spans="1:5">
      <c r="A21" s="44">
        <f t="shared" si="6"/>
        <v>44391</v>
      </c>
      <c r="B21" s="50">
        <f t="shared" si="4"/>
        <v>1</v>
      </c>
      <c r="C21" s="50">
        <v>0</v>
      </c>
      <c r="D21" s="51">
        <v>591.19000000000005</v>
      </c>
      <c r="E21" s="51">
        <v>526.04999999999995</v>
      </c>
    </row>
    <row r="22" spans="1:5">
      <c r="A22" s="44">
        <f t="shared" si="6"/>
        <v>44392</v>
      </c>
      <c r="B22" s="50">
        <f t="shared" si="4"/>
        <v>1</v>
      </c>
      <c r="C22" s="50">
        <v>0</v>
      </c>
      <c r="D22" s="51">
        <v>543.28</v>
      </c>
      <c r="E22" s="51">
        <v>597.91999999999996</v>
      </c>
    </row>
    <row r="23" spans="1:5">
      <c r="A23" s="44">
        <f t="shared" si="6"/>
        <v>44393</v>
      </c>
      <c r="B23" s="50">
        <f t="shared" si="4"/>
        <v>1</v>
      </c>
      <c r="C23" s="50">
        <v>0</v>
      </c>
      <c r="D23" s="51">
        <v>594.39</v>
      </c>
      <c r="E23" s="51">
        <v>536.71</v>
      </c>
    </row>
    <row r="24" spans="1:5">
      <c r="A24" s="44">
        <f t="shared" si="6"/>
        <v>44394</v>
      </c>
      <c r="B24" s="50">
        <f t="shared" si="4"/>
        <v>1</v>
      </c>
      <c r="C24" s="50">
        <v>0</v>
      </c>
      <c r="D24" s="51">
        <v>581.27</v>
      </c>
      <c r="E24" s="51">
        <v>607.16</v>
      </c>
    </row>
    <row r="25" spans="1:5">
      <c r="A25" s="44">
        <f t="shared" si="6"/>
        <v>44395</v>
      </c>
      <c r="B25" s="50">
        <f t="shared" si="4"/>
        <v>1</v>
      </c>
      <c r="C25" s="50">
        <v>0</v>
      </c>
      <c r="D25" s="51">
        <v>591.28</v>
      </c>
      <c r="E25" s="51">
        <v>414.56</v>
      </c>
    </row>
    <row r="26" spans="1:5">
      <c r="A26" s="44">
        <f t="shared" si="6"/>
        <v>44396</v>
      </c>
      <c r="B26" s="50">
        <f t="shared" si="4"/>
        <v>1</v>
      </c>
      <c r="C26" s="50">
        <v>0</v>
      </c>
      <c r="D26" s="51">
        <v>528.87</v>
      </c>
      <c r="E26" s="51">
        <v>632.39</v>
      </c>
    </row>
    <row r="27" spans="1:5">
      <c r="A27" s="44">
        <f t="shared" si="6"/>
        <v>44397</v>
      </c>
      <c r="B27" s="50">
        <f t="shared" si="4"/>
        <v>1</v>
      </c>
      <c r="C27" s="50">
        <v>0</v>
      </c>
      <c r="D27" s="51">
        <v>681.55</v>
      </c>
      <c r="E27" s="51">
        <v>588.82000000000005</v>
      </c>
    </row>
    <row r="28" spans="1:5">
      <c r="A28" s="44">
        <f t="shared" si="6"/>
        <v>44398</v>
      </c>
      <c r="B28" s="50">
        <f t="shared" si="4"/>
        <v>1</v>
      </c>
      <c r="C28" s="50">
        <v>0</v>
      </c>
      <c r="D28" s="51">
        <v>658.32</v>
      </c>
      <c r="E28" s="51">
        <v>570.78</v>
      </c>
    </row>
    <row r="29" spans="1:5">
      <c r="A29" s="44">
        <f t="shared" si="6"/>
        <v>44399</v>
      </c>
      <c r="B29" s="50">
        <f t="shared" si="4"/>
        <v>1</v>
      </c>
      <c r="C29" s="50">
        <v>0</v>
      </c>
      <c r="D29" s="51">
        <v>565.77</v>
      </c>
      <c r="E29" s="51">
        <v>553.36</v>
      </c>
    </row>
    <row r="30" spans="1:5">
      <c r="A30" s="44">
        <f t="shared" si="6"/>
        <v>44400</v>
      </c>
      <c r="B30" s="50">
        <f t="shared" si="4"/>
        <v>1</v>
      </c>
      <c r="C30" s="50">
        <v>0</v>
      </c>
      <c r="D30" s="51">
        <v>591.29</v>
      </c>
      <c r="E30" s="51">
        <v>539.16999999999996</v>
      </c>
    </row>
    <row r="31" spans="1:5">
      <c r="A31" s="44">
        <f t="shared" si="6"/>
        <v>44401</v>
      </c>
      <c r="B31" s="50">
        <f t="shared" si="4"/>
        <v>1</v>
      </c>
      <c r="C31" s="50">
        <v>0</v>
      </c>
      <c r="D31" s="51">
        <v>563.22</v>
      </c>
      <c r="E31" s="51">
        <v>540.48</v>
      </c>
    </row>
    <row r="32" spans="1:5">
      <c r="A32" s="44">
        <f t="shared" si="6"/>
        <v>44402</v>
      </c>
      <c r="B32" s="50">
        <f t="shared" si="4"/>
        <v>1</v>
      </c>
      <c r="C32" s="50">
        <v>0</v>
      </c>
      <c r="D32" s="51">
        <v>510.01</v>
      </c>
      <c r="E32" s="51">
        <v>441.29</v>
      </c>
    </row>
    <row r="33" spans="1:5">
      <c r="A33" s="44">
        <f t="shared" si="6"/>
        <v>44403</v>
      </c>
      <c r="B33" s="50">
        <f t="shared" si="4"/>
        <v>1</v>
      </c>
      <c r="C33" s="50">
        <v>0</v>
      </c>
      <c r="D33" s="51">
        <v>563.32000000000005</v>
      </c>
      <c r="E33" s="51">
        <v>600.79</v>
      </c>
    </row>
    <row r="34" spans="1:5">
      <c r="A34" s="44">
        <f t="shared" si="6"/>
        <v>44404</v>
      </c>
      <c r="B34" s="50">
        <f t="shared" si="4"/>
        <v>1</v>
      </c>
      <c r="C34" s="50">
        <v>0</v>
      </c>
      <c r="D34" s="51">
        <v>592.9</v>
      </c>
      <c r="E34" s="51">
        <v>579.95000000000005</v>
      </c>
    </row>
    <row r="35" spans="1:5">
      <c r="A35" s="44">
        <f t="shared" si="6"/>
        <v>44405</v>
      </c>
      <c r="B35" s="50">
        <f t="shared" si="4"/>
        <v>1</v>
      </c>
      <c r="C35" s="50">
        <v>0</v>
      </c>
      <c r="D35" s="51">
        <v>583.19000000000005</v>
      </c>
      <c r="E35" s="51">
        <v>552.41</v>
      </c>
    </row>
    <row r="36" spans="1:5">
      <c r="A36" s="44">
        <f t="shared" si="6"/>
        <v>44406</v>
      </c>
      <c r="B36" s="50">
        <f t="shared" si="4"/>
        <v>1</v>
      </c>
      <c r="C36" s="50">
        <v>0</v>
      </c>
      <c r="D36" s="51">
        <v>576.66999999999996</v>
      </c>
      <c r="E36" s="51">
        <v>586.99</v>
      </c>
    </row>
    <row r="37" spans="1:5">
      <c r="A37" s="44">
        <f t="shared" si="6"/>
        <v>44407</v>
      </c>
      <c r="B37" s="50">
        <f t="shared" si="4"/>
        <v>1</v>
      </c>
      <c r="C37" s="50">
        <v>0</v>
      </c>
      <c r="D37" s="51">
        <v>548.83000000000004</v>
      </c>
      <c r="E37" s="51">
        <v>637.65</v>
      </c>
    </row>
    <row r="38" spans="1:5">
      <c r="A38" s="44">
        <f t="shared" si="6"/>
        <v>44408</v>
      </c>
      <c r="B38" s="50">
        <f t="shared" si="4"/>
        <v>1</v>
      </c>
      <c r="C38" s="50">
        <v>0</v>
      </c>
      <c r="D38" s="51">
        <v>491.22</v>
      </c>
      <c r="E38" s="51">
        <v>448.02</v>
      </c>
    </row>
    <row r="39" spans="1:5">
      <c r="A39" s="44">
        <f t="shared" si="6"/>
        <v>44409</v>
      </c>
      <c r="B39" s="50">
        <f t="shared" si="4"/>
        <v>1</v>
      </c>
      <c r="C39" s="50">
        <v>0</v>
      </c>
      <c r="D39" s="51">
        <v>461.21</v>
      </c>
      <c r="E39" s="51">
        <v>436.51</v>
      </c>
    </row>
    <row r="40" spans="1:5">
      <c r="A40" s="44">
        <f t="shared" si="6"/>
        <v>44410</v>
      </c>
      <c r="B40" s="50">
        <f t="shared" si="4"/>
        <v>1</v>
      </c>
      <c r="C40" s="50">
        <v>0</v>
      </c>
      <c r="D40" s="51">
        <v>498.44</v>
      </c>
      <c r="E40" s="51">
        <v>439.14</v>
      </c>
    </row>
    <row r="41" spans="1:5">
      <c r="A41" s="44">
        <f t="shared" si="6"/>
        <v>44411</v>
      </c>
      <c r="B41" s="50">
        <f t="shared" ref="B41" si="7">IF(C41="",NA(),1-C41)</f>
        <v>1</v>
      </c>
      <c r="C41" s="50">
        <v>0</v>
      </c>
      <c r="D41" s="51">
        <v>471.09</v>
      </c>
      <c r="E41" s="51">
        <v>438.81</v>
      </c>
    </row>
    <row r="42" spans="1:5">
      <c r="A42" s="44">
        <f t="shared" si="6"/>
        <v>44412</v>
      </c>
      <c r="B42" s="50">
        <f t="shared" ref="B42:B71" si="8">IF(C42="",NA(),1-C42)</f>
        <v>1</v>
      </c>
      <c r="C42" s="50">
        <v>0</v>
      </c>
      <c r="D42" s="51">
        <v>502.33</v>
      </c>
      <c r="E42" s="51">
        <v>432.38</v>
      </c>
    </row>
    <row r="43" spans="1:5">
      <c r="A43" s="44">
        <f t="shared" ref="A43" si="9">A42+1</f>
        <v>44413</v>
      </c>
      <c r="B43" s="50">
        <f t="shared" si="8"/>
        <v>1</v>
      </c>
      <c r="C43" s="50">
        <v>0</v>
      </c>
      <c r="D43" s="51">
        <v>671.32</v>
      </c>
      <c r="E43" s="51">
        <v>533.04999999999995</v>
      </c>
    </row>
    <row r="44" spans="1:5">
      <c r="A44" s="44">
        <f t="shared" ref="A44:A73" si="10">A43+1</f>
        <v>44414</v>
      </c>
      <c r="B44" s="50">
        <f t="shared" si="8"/>
        <v>1</v>
      </c>
      <c r="C44" s="50">
        <v>0</v>
      </c>
      <c r="D44" s="51">
        <v>613.35</v>
      </c>
      <c r="E44" s="51">
        <v>566.91</v>
      </c>
    </row>
    <row r="45" spans="1:5">
      <c r="A45" s="44">
        <f t="shared" si="10"/>
        <v>44415</v>
      </c>
      <c r="B45" s="50">
        <f t="shared" si="8"/>
        <v>1</v>
      </c>
      <c r="C45" s="50">
        <v>0</v>
      </c>
      <c r="D45" s="51">
        <v>481.27</v>
      </c>
      <c r="E45" s="51">
        <v>458.3</v>
      </c>
    </row>
    <row r="46" spans="1:5">
      <c r="A46" s="44">
        <f t="shared" si="10"/>
        <v>44416</v>
      </c>
      <c r="B46" s="50">
        <f t="shared" si="8"/>
        <v>1</v>
      </c>
      <c r="C46" s="50">
        <v>0</v>
      </c>
      <c r="D46" s="51">
        <v>504.64</v>
      </c>
      <c r="E46" s="51">
        <v>495.77</v>
      </c>
    </row>
    <row r="47" spans="1:5">
      <c r="A47" s="44">
        <f t="shared" si="10"/>
        <v>44417</v>
      </c>
      <c r="B47" s="50">
        <f t="shared" si="8"/>
        <v>1</v>
      </c>
      <c r="C47" s="50">
        <v>0</v>
      </c>
      <c r="D47" s="51">
        <v>690.43</v>
      </c>
      <c r="E47" s="51">
        <v>619.92999999999995</v>
      </c>
    </row>
    <row r="48" spans="1:5">
      <c r="A48" s="44">
        <f t="shared" si="10"/>
        <v>44418</v>
      </c>
      <c r="B48" s="50">
        <f t="shared" si="8"/>
        <v>1</v>
      </c>
      <c r="C48" s="50">
        <v>0</v>
      </c>
      <c r="D48" s="51">
        <v>496.67</v>
      </c>
      <c r="E48" s="51">
        <v>464.44</v>
      </c>
    </row>
    <row r="49" spans="1:5">
      <c r="A49" s="44">
        <f t="shared" si="10"/>
        <v>44419</v>
      </c>
      <c r="B49" s="50">
        <f t="shared" si="8"/>
        <v>1</v>
      </c>
      <c r="C49" s="50">
        <v>0</v>
      </c>
      <c r="D49" s="51">
        <v>482.48</v>
      </c>
      <c r="E49" s="51">
        <v>436.27</v>
      </c>
    </row>
    <row r="50" spans="1:5">
      <c r="A50" s="44">
        <f t="shared" si="10"/>
        <v>44420</v>
      </c>
      <c r="B50" s="50">
        <f t="shared" si="8"/>
        <v>1</v>
      </c>
      <c r="C50" s="50">
        <v>0</v>
      </c>
      <c r="D50" s="51">
        <v>532.65</v>
      </c>
      <c r="E50" s="51">
        <v>562.20000000000005</v>
      </c>
    </row>
    <row r="51" spans="1:5">
      <c r="A51" s="44">
        <f t="shared" si="10"/>
        <v>44421</v>
      </c>
      <c r="B51" s="50">
        <f t="shared" si="8"/>
        <v>1</v>
      </c>
      <c r="C51" s="50">
        <v>0</v>
      </c>
      <c r="D51" s="51">
        <v>458.84</v>
      </c>
      <c r="E51" s="51">
        <v>438.24</v>
      </c>
    </row>
    <row r="52" spans="1:5">
      <c r="A52" s="44">
        <f t="shared" si="10"/>
        <v>44422</v>
      </c>
      <c r="B52" s="50">
        <f t="shared" si="8"/>
        <v>1</v>
      </c>
      <c r="C52" s="50">
        <v>0</v>
      </c>
      <c r="D52" s="51">
        <v>501.38</v>
      </c>
      <c r="E52" s="51">
        <v>473.21</v>
      </c>
    </row>
    <row r="53" spans="1:5">
      <c r="A53" s="44">
        <f t="shared" si="10"/>
        <v>44423</v>
      </c>
      <c r="B53" s="50">
        <f t="shared" si="8"/>
        <v>1</v>
      </c>
      <c r="C53" s="50">
        <v>0</v>
      </c>
      <c r="D53" s="51">
        <v>493.23</v>
      </c>
      <c r="E53" s="51">
        <v>406.58</v>
      </c>
    </row>
    <row r="54" spans="1:5">
      <c r="A54" s="44">
        <f t="shared" si="10"/>
        <v>44424</v>
      </c>
      <c r="B54" s="50">
        <f t="shared" si="8"/>
        <v>1</v>
      </c>
      <c r="C54" s="50">
        <v>0</v>
      </c>
      <c r="D54" s="51">
        <v>493.36</v>
      </c>
      <c r="E54" s="51">
        <v>492.61</v>
      </c>
    </row>
    <row r="55" spans="1:5">
      <c r="A55" s="44">
        <f t="shared" si="10"/>
        <v>44425</v>
      </c>
      <c r="B55" s="50">
        <f t="shared" si="8"/>
        <v>1</v>
      </c>
      <c r="C55" s="50">
        <v>0</v>
      </c>
      <c r="D55" s="51">
        <v>477.49</v>
      </c>
      <c r="E55" s="51">
        <v>480.39</v>
      </c>
    </row>
    <row r="56" spans="1:5">
      <c r="A56" s="44">
        <f t="shared" si="10"/>
        <v>44426</v>
      </c>
      <c r="B56" s="50">
        <f t="shared" si="8"/>
        <v>1</v>
      </c>
      <c r="C56" s="50">
        <v>0</v>
      </c>
      <c r="D56" s="51">
        <v>495.64</v>
      </c>
      <c r="E56" s="51">
        <v>445.63</v>
      </c>
    </row>
    <row r="57" spans="1:5">
      <c r="A57" s="44">
        <f t="shared" si="10"/>
        <v>44427</v>
      </c>
      <c r="B57" s="50">
        <f t="shared" si="8"/>
        <v>1</v>
      </c>
      <c r="C57" s="50">
        <v>0</v>
      </c>
      <c r="D57" s="51">
        <v>484.36</v>
      </c>
      <c r="E57" s="51">
        <v>463.09</v>
      </c>
    </row>
    <row r="58" spans="1:5">
      <c r="A58" s="44">
        <f t="shared" si="10"/>
        <v>44428</v>
      </c>
      <c r="B58" s="50">
        <f t="shared" si="8"/>
        <v>1</v>
      </c>
      <c r="C58" s="50">
        <v>0</v>
      </c>
      <c r="D58" s="51">
        <v>492.35</v>
      </c>
      <c r="E58" s="51">
        <v>476.39</v>
      </c>
    </row>
    <row r="59" spans="1:5">
      <c r="A59" s="44">
        <f t="shared" si="10"/>
        <v>44429</v>
      </c>
      <c r="B59" s="50">
        <f t="shared" si="8"/>
        <v>1</v>
      </c>
      <c r="C59" s="50">
        <v>0</v>
      </c>
      <c r="D59" s="51">
        <v>519.08000000000004</v>
      </c>
      <c r="E59" s="51">
        <v>485.14</v>
      </c>
    </row>
    <row r="60" spans="1:5">
      <c r="A60" s="44">
        <f t="shared" si="10"/>
        <v>44430</v>
      </c>
      <c r="B60" s="50">
        <f t="shared" si="8"/>
        <v>1</v>
      </c>
      <c r="C60" s="50">
        <v>0</v>
      </c>
      <c r="D60" s="51">
        <v>432.14</v>
      </c>
      <c r="E60" s="51">
        <v>386.64</v>
      </c>
    </row>
    <row r="61" spans="1:5">
      <c r="A61" s="44">
        <f t="shared" si="10"/>
        <v>44431</v>
      </c>
      <c r="B61" s="50">
        <f t="shared" si="8"/>
        <v>1</v>
      </c>
      <c r="C61" s="50">
        <v>0</v>
      </c>
      <c r="D61" s="51">
        <v>532.22</v>
      </c>
      <c r="E61" s="51">
        <v>500.5</v>
      </c>
    </row>
    <row r="62" spans="1:5">
      <c r="A62" s="44">
        <f t="shared" si="10"/>
        <v>44432</v>
      </c>
      <c r="B62" s="50">
        <f t="shared" si="8"/>
        <v>1</v>
      </c>
      <c r="C62" s="50">
        <v>0</v>
      </c>
      <c r="D62" s="51">
        <v>506.99</v>
      </c>
      <c r="E62" s="51">
        <v>491.74</v>
      </c>
    </row>
    <row r="63" spans="1:5">
      <c r="A63" s="44">
        <f t="shared" si="10"/>
        <v>44433</v>
      </c>
      <c r="B63" s="50">
        <f t="shared" si="8"/>
        <v>1</v>
      </c>
      <c r="C63" s="50">
        <v>0</v>
      </c>
      <c r="D63" s="51">
        <v>490.01</v>
      </c>
      <c r="E63" s="51">
        <v>481.07</v>
      </c>
    </row>
    <row r="64" spans="1:5">
      <c r="A64" s="44">
        <f t="shared" si="10"/>
        <v>44434</v>
      </c>
      <c r="B64" s="50">
        <f t="shared" si="8"/>
        <v>1</v>
      </c>
      <c r="C64" s="50">
        <v>0</v>
      </c>
      <c r="D64" s="51">
        <v>562.22</v>
      </c>
      <c r="E64" s="51">
        <v>454.05</v>
      </c>
    </row>
    <row r="65" spans="1:5">
      <c r="A65" s="44">
        <f t="shared" si="10"/>
        <v>44435</v>
      </c>
      <c r="B65" s="50">
        <f t="shared" si="8"/>
        <v>1</v>
      </c>
      <c r="C65" s="50">
        <v>0</v>
      </c>
      <c r="D65" s="51">
        <v>533.04999999999995</v>
      </c>
      <c r="E65" s="51">
        <v>580.69000000000005</v>
      </c>
    </row>
    <row r="66" spans="1:5">
      <c r="A66" s="44">
        <f t="shared" si="10"/>
        <v>44436</v>
      </c>
      <c r="B66" s="50">
        <f t="shared" si="8"/>
        <v>1</v>
      </c>
      <c r="C66" s="50">
        <v>0</v>
      </c>
      <c r="D66" s="51">
        <v>505.67</v>
      </c>
      <c r="E66" s="51">
        <v>501.83</v>
      </c>
    </row>
    <row r="67" spans="1:5">
      <c r="A67" s="44">
        <f t="shared" si="10"/>
        <v>44437</v>
      </c>
      <c r="B67" s="50">
        <f t="shared" si="8"/>
        <v>1</v>
      </c>
      <c r="C67" s="50">
        <v>0</v>
      </c>
      <c r="D67" s="51">
        <v>603.91</v>
      </c>
      <c r="E67" s="51">
        <v>500.74</v>
      </c>
    </row>
    <row r="68" spans="1:5">
      <c r="A68" s="44">
        <f t="shared" si="10"/>
        <v>44438</v>
      </c>
      <c r="B68" s="50">
        <f t="shared" si="8"/>
        <v>1</v>
      </c>
      <c r="C68" s="50">
        <v>0</v>
      </c>
      <c r="D68" s="51">
        <v>520.42999999999995</v>
      </c>
      <c r="E68" s="51">
        <v>525.64</v>
      </c>
    </row>
    <row r="69" spans="1:5">
      <c r="A69" s="44">
        <f t="shared" si="10"/>
        <v>44439</v>
      </c>
      <c r="B69" s="50">
        <f t="shared" si="8"/>
        <v>1</v>
      </c>
      <c r="C69" s="50">
        <v>0</v>
      </c>
      <c r="D69" s="51">
        <v>489.25</v>
      </c>
      <c r="E69" s="51">
        <v>463.37</v>
      </c>
    </row>
    <row r="70" spans="1:5">
      <c r="A70" s="44">
        <f t="shared" si="10"/>
        <v>44440</v>
      </c>
      <c r="B70" s="50">
        <f t="shared" si="8"/>
        <v>1</v>
      </c>
      <c r="C70" s="50">
        <v>0</v>
      </c>
      <c r="D70" s="51">
        <v>501.33</v>
      </c>
      <c r="E70" s="51">
        <v>492.74</v>
      </c>
    </row>
    <row r="71" spans="1:5">
      <c r="A71" s="44">
        <f t="shared" si="10"/>
        <v>44441</v>
      </c>
      <c r="B71" s="50">
        <f t="shared" si="8"/>
        <v>1</v>
      </c>
      <c r="C71" s="50">
        <v>0</v>
      </c>
      <c r="D71" s="51">
        <v>498.76</v>
      </c>
      <c r="E71" s="51">
        <v>490.82</v>
      </c>
    </row>
    <row r="72" spans="1:5">
      <c r="A72" s="44">
        <f t="shared" si="10"/>
        <v>44442</v>
      </c>
      <c r="B72" s="50">
        <f t="shared" ref="B72" si="11">IF(C72="",NA(),1-C72)</f>
        <v>1</v>
      </c>
      <c r="C72" s="50">
        <v>0</v>
      </c>
      <c r="D72" s="51">
        <v>654.41</v>
      </c>
      <c r="E72" s="51">
        <v>540.13</v>
      </c>
    </row>
    <row r="73" spans="1:5">
      <c r="A73" s="44">
        <f t="shared" si="10"/>
        <v>44443</v>
      </c>
      <c r="B73" s="50">
        <f t="shared" ref="B73" si="12">IF(C73="",NA(),1-C73)</f>
        <v>1</v>
      </c>
      <c r="C73" s="50">
        <v>0</v>
      </c>
      <c r="D73" s="51">
        <v>520.87</v>
      </c>
      <c r="E73" s="51">
        <v>485.58</v>
      </c>
    </row>
    <row r="74" spans="1:5">
      <c r="A74" s="44">
        <f t="shared" ref="A74" si="13">A73+1</f>
        <v>44444</v>
      </c>
      <c r="B74" s="50">
        <f t="shared" ref="B74:B99" si="14">IF(C74="",NA(),1-C74)</f>
        <v>1</v>
      </c>
      <c r="C74" s="50">
        <v>0</v>
      </c>
      <c r="D74" s="51">
        <v>476.89</v>
      </c>
      <c r="E74" s="51">
        <v>500.47</v>
      </c>
    </row>
    <row r="75" spans="1:5">
      <c r="A75" s="44">
        <f>A74+1</f>
        <v>44445</v>
      </c>
      <c r="B75" s="50">
        <f t="shared" si="14"/>
        <v>1</v>
      </c>
      <c r="C75" s="50">
        <v>0</v>
      </c>
      <c r="D75" s="51">
        <v>564.34</v>
      </c>
      <c r="E75" s="51">
        <v>513.91999999999996</v>
      </c>
    </row>
    <row r="76" spans="1:5">
      <c r="A76" s="44">
        <f>A75+1</f>
        <v>44446</v>
      </c>
      <c r="B76" s="50">
        <f t="shared" si="14"/>
        <v>1</v>
      </c>
      <c r="C76" s="50">
        <v>0</v>
      </c>
      <c r="D76" s="51">
        <v>571.21</v>
      </c>
      <c r="E76" s="51">
        <v>441.01</v>
      </c>
    </row>
    <row r="77" spans="1:5">
      <c r="A77" s="44">
        <f>A76+1</f>
        <v>44447</v>
      </c>
      <c r="B77" s="50">
        <f t="shared" si="14"/>
        <v>1</v>
      </c>
      <c r="C77" s="50">
        <v>0</v>
      </c>
      <c r="D77" s="51">
        <v>543.34</v>
      </c>
      <c r="E77" s="51">
        <v>479.22</v>
      </c>
    </row>
    <row r="78" spans="1:5">
      <c r="A78" s="44">
        <f>A77+1</f>
        <v>44448</v>
      </c>
      <c r="B78" s="50">
        <f t="shared" si="14"/>
        <v>1</v>
      </c>
      <c r="C78" s="50">
        <v>0</v>
      </c>
      <c r="D78" s="51">
        <v>501.32</v>
      </c>
      <c r="E78" s="51">
        <v>487.69</v>
      </c>
    </row>
    <row r="79" spans="1:5">
      <c r="A79" s="44">
        <f>A78+1</f>
        <v>44449</v>
      </c>
      <c r="B79" s="50">
        <f t="shared" si="14"/>
        <v>1</v>
      </c>
      <c r="C79" s="50">
        <v>0</v>
      </c>
      <c r="D79" s="51">
        <v>543.34</v>
      </c>
      <c r="E79" s="51">
        <v>486.71</v>
      </c>
    </row>
    <row r="80" spans="1:5">
      <c r="A80" s="44">
        <f t="shared" ref="A80" si="15">A79+1</f>
        <v>44450</v>
      </c>
      <c r="B80" s="50">
        <f t="shared" si="14"/>
        <v>1</v>
      </c>
      <c r="C80" s="50">
        <v>0</v>
      </c>
      <c r="D80" s="51">
        <v>571.23</v>
      </c>
      <c r="E80" s="51">
        <v>543.09</v>
      </c>
    </row>
    <row r="81" spans="1:5">
      <c r="A81" s="44">
        <f t="shared" ref="A81" si="16">A80+1</f>
        <v>44451</v>
      </c>
      <c r="B81" s="50">
        <f t="shared" si="14"/>
        <v>1</v>
      </c>
      <c r="C81" s="50">
        <v>0</v>
      </c>
      <c r="D81" s="51">
        <v>532.98</v>
      </c>
      <c r="E81" s="51">
        <v>521.61</v>
      </c>
    </row>
    <row r="82" spans="1:5">
      <c r="A82" s="44">
        <f t="shared" ref="A82:A88" si="17">A81+1</f>
        <v>44452</v>
      </c>
      <c r="B82" s="50">
        <f t="shared" si="14"/>
        <v>1</v>
      </c>
      <c r="C82" s="50">
        <v>0</v>
      </c>
      <c r="D82" s="51">
        <v>601.33000000000004</v>
      </c>
      <c r="E82" s="51">
        <v>505.54</v>
      </c>
    </row>
    <row r="83" spans="1:5">
      <c r="A83" s="44">
        <f t="shared" si="17"/>
        <v>44453</v>
      </c>
      <c r="B83" s="50">
        <f t="shared" si="14"/>
        <v>1</v>
      </c>
      <c r="C83" s="50">
        <v>0</v>
      </c>
      <c r="D83" s="51">
        <v>540.87</v>
      </c>
      <c r="E83" s="51">
        <v>519.44000000000005</v>
      </c>
    </row>
    <row r="84" spans="1:5">
      <c r="A84" s="44">
        <f t="shared" si="17"/>
        <v>44454</v>
      </c>
      <c r="B84" s="50">
        <f t="shared" si="14"/>
        <v>1</v>
      </c>
      <c r="C84" s="50">
        <v>0</v>
      </c>
      <c r="D84" s="51">
        <v>553.34</v>
      </c>
      <c r="E84" s="51">
        <v>477.3</v>
      </c>
    </row>
    <row r="85" spans="1:5">
      <c r="A85" s="44">
        <f t="shared" si="17"/>
        <v>44455</v>
      </c>
      <c r="B85" s="50">
        <f t="shared" si="14"/>
        <v>1</v>
      </c>
      <c r="C85" s="50">
        <v>0</v>
      </c>
      <c r="D85" s="51">
        <v>511.31</v>
      </c>
      <c r="E85" s="51">
        <v>490.6</v>
      </c>
    </row>
    <row r="86" spans="1:5">
      <c r="A86" s="44">
        <f t="shared" si="17"/>
        <v>44456</v>
      </c>
      <c r="B86" s="50">
        <f t="shared" si="14"/>
        <v>1</v>
      </c>
      <c r="C86" s="50">
        <v>0</v>
      </c>
      <c r="D86" s="51">
        <v>531.91999999999996</v>
      </c>
      <c r="E86" s="51">
        <v>494.49</v>
      </c>
    </row>
    <row r="87" spans="1:5">
      <c r="A87" s="44">
        <f t="shared" si="17"/>
        <v>44457</v>
      </c>
      <c r="B87" s="50">
        <f t="shared" si="14"/>
        <v>1</v>
      </c>
      <c r="C87" s="50">
        <v>0</v>
      </c>
      <c r="D87" s="51">
        <v>563.54999999999995</v>
      </c>
      <c r="E87" s="51">
        <v>631.39</v>
      </c>
    </row>
    <row r="88" spans="1:5">
      <c r="A88" s="44">
        <f t="shared" si="17"/>
        <v>44458</v>
      </c>
      <c r="B88" s="50">
        <f t="shared" si="14"/>
        <v>1</v>
      </c>
      <c r="C88" s="50">
        <v>0</v>
      </c>
      <c r="D88" s="51">
        <v>671.41</v>
      </c>
      <c r="E88" s="51">
        <v>587.29999999999995</v>
      </c>
    </row>
    <row r="89" spans="1:5">
      <c r="A89" s="44">
        <f t="shared" ref="A89" si="18">A88+1</f>
        <v>44459</v>
      </c>
      <c r="B89" s="50">
        <f t="shared" si="14"/>
        <v>1</v>
      </c>
      <c r="C89" s="50">
        <v>0</v>
      </c>
      <c r="D89" s="51">
        <v>571.54</v>
      </c>
      <c r="E89" s="51">
        <v>569.91</v>
      </c>
    </row>
    <row r="90" spans="1:5">
      <c r="A90" s="44">
        <f t="shared" ref="A90" si="19">A89+1</f>
        <v>44460</v>
      </c>
      <c r="B90" s="50">
        <f t="shared" si="14"/>
        <v>1</v>
      </c>
      <c r="C90" s="50">
        <v>0</v>
      </c>
      <c r="D90" s="51">
        <v>594.54</v>
      </c>
      <c r="E90" s="51">
        <v>510.71</v>
      </c>
    </row>
    <row r="91" spans="1:5">
      <c r="A91" s="44">
        <f t="shared" ref="A91:A99" si="20">A90+1</f>
        <v>44461</v>
      </c>
      <c r="B91" s="50">
        <f t="shared" si="14"/>
        <v>1</v>
      </c>
      <c r="C91" s="50">
        <v>0</v>
      </c>
      <c r="D91" s="51">
        <v>519.01</v>
      </c>
      <c r="E91" s="51">
        <v>515.70000000000005</v>
      </c>
    </row>
    <row r="92" spans="1:5">
      <c r="A92" s="44">
        <f t="shared" si="20"/>
        <v>44462</v>
      </c>
      <c r="B92" s="50">
        <f t="shared" si="14"/>
        <v>1</v>
      </c>
      <c r="C92" s="50">
        <v>0</v>
      </c>
      <c r="D92" s="51">
        <v>562.32000000000005</v>
      </c>
      <c r="E92" s="51">
        <v>490.6</v>
      </c>
    </row>
    <row r="93" spans="1:5">
      <c r="A93" s="44">
        <f t="shared" si="20"/>
        <v>44463</v>
      </c>
      <c r="B93" s="50">
        <f t="shared" si="14"/>
        <v>1</v>
      </c>
      <c r="C93" s="50">
        <v>0</v>
      </c>
      <c r="D93" s="51">
        <v>543.74</v>
      </c>
      <c r="E93" s="51">
        <v>492.91</v>
      </c>
    </row>
    <row r="94" spans="1:5">
      <c r="A94" s="44">
        <f t="shared" si="20"/>
        <v>44464</v>
      </c>
      <c r="B94" s="50">
        <f t="shared" si="14"/>
        <v>1</v>
      </c>
      <c r="C94" s="50">
        <v>0</v>
      </c>
      <c r="D94" s="51">
        <v>654.71</v>
      </c>
      <c r="E94" s="51">
        <v>574.4</v>
      </c>
    </row>
    <row r="95" spans="1:5">
      <c r="A95" s="44">
        <f t="shared" si="20"/>
        <v>44465</v>
      </c>
      <c r="B95" s="50">
        <f t="shared" si="14"/>
        <v>1</v>
      </c>
      <c r="C95" s="50">
        <v>0</v>
      </c>
      <c r="D95" s="51">
        <v>653.24</v>
      </c>
      <c r="E95" s="51">
        <v>608.35</v>
      </c>
    </row>
    <row r="96" spans="1:5">
      <c r="A96" s="44">
        <f t="shared" si="20"/>
        <v>44466</v>
      </c>
      <c r="B96" s="50">
        <f t="shared" si="14"/>
        <v>1</v>
      </c>
      <c r="C96" s="50">
        <v>0</v>
      </c>
      <c r="D96" s="51">
        <v>540.09</v>
      </c>
      <c r="E96" s="51">
        <v>567.42999999999995</v>
      </c>
    </row>
    <row r="97" spans="1:5">
      <c r="A97" s="44">
        <f t="shared" si="20"/>
        <v>44467</v>
      </c>
      <c r="B97" s="50">
        <f t="shared" si="14"/>
        <v>1</v>
      </c>
      <c r="C97" s="50">
        <v>0</v>
      </c>
      <c r="D97" s="51">
        <v>599.23</v>
      </c>
      <c r="E97" s="51">
        <v>462.24</v>
      </c>
    </row>
    <row r="98" spans="1:5">
      <c r="A98" s="44">
        <f t="shared" si="20"/>
        <v>44468</v>
      </c>
      <c r="B98" s="50">
        <f t="shared" si="14"/>
        <v>1</v>
      </c>
      <c r="C98" s="50">
        <v>0</v>
      </c>
      <c r="D98" s="51">
        <v>543.91</v>
      </c>
      <c r="E98" s="51">
        <v>486.07</v>
      </c>
    </row>
    <row r="99" spans="1:5">
      <c r="A99" s="44">
        <f t="shared" si="20"/>
        <v>44469</v>
      </c>
      <c r="B99" s="50">
        <f t="shared" si="14"/>
        <v>1</v>
      </c>
      <c r="C99" s="50">
        <v>0</v>
      </c>
      <c r="D99" s="51">
        <v>530.88</v>
      </c>
      <c r="E99" s="51">
        <v>464.01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77" t="s">
        <v>78</v>
      </c>
      <c r="C2" s="78"/>
      <c r="D2" s="78"/>
      <c r="E2" s="78"/>
      <c r="F2" s="78"/>
      <c r="G2" s="78"/>
      <c r="H2" s="78"/>
      <c r="I2" s="79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7.5697736229135781E-2</v>
      </c>
      <c r="G4" s="17">
        <f ca="1">RAND()</f>
        <v>0.28859795746723638</v>
      </c>
      <c r="H4" s="17">
        <f ca="1">RAND()*(1-G4)</f>
        <v>0.63570430630362784</v>
      </c>
      <c r="I4" s="24">
        <f ca="1">INT(RAND()*1000)</f>
        <v>807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77" t="s">
        <v>94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0.99552389645807693</v>
      </c>
      <c r="H4" s="9" t="str">
        <f ca="1">IF(G4&gt;=$H$1,"Y","N")</f>
        <v>Y</v>
      </c>
      <c r="I4" s="9">
        <f ca="1">RAND()*(0.02)</f>
        <v>2.8076710380821445E-3</v>
      </c>
      <c r="J4" s="9" t="str">
        <f ca="1">IF(I4&lt;=$J$1,"Y","N")</f>
        <v>Y</v>
      </c>
      <c r="K4" s="9">
        <f ca="1">RAND()*(0.002)</f>
        <v>1.668432503840922E-3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0.99972622178740234</v>
      </c>
      <c r="H5" s="9" t="str">
        <f t="shared" ref="H5" ca="1" si="1">IF(G5&gt;=$H$1,"Y","N")</f>
        <v>Y</v>
      </c>
      <c r="I5" s="9">
        <f t="shared" ref="I5" ca="1" si="2">RAND()*(0.02)</f>
        <v>9.0611987925406375E-5</v>
      </c>
      <c r="J5" s="9" t="str">
        <f t="shared" ref="J5" ca="1" si="3">IF(I5&lt;=$J$1,"Y","N")</f>
        <v>Y</v>
      </c>
      <c r="K5" s="9">
        <f t="shared" ref="K5" ca="1" si="4">RAND()*(0.002)</f>
        <v>1.831662246723269E-4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0.98898326987435625</v>
      </c>
      <c r="H6" s="9" t="str">
        <f t="shared" ref="H6" ca="1" si="7">IF(G6&gt;=$H$1,"Y","N")</f>
        <v>Y</v>
      </c>
      <c r="I6" s="9">
        <f t="shared" ref="I6" ca="1" si="8">RAND()*(0.02)</f>
        <v>1.0802324456648766E-2</v>
      </c>
      <c r="J6" s="9" t="str">
        <f t="shared" ref="J6" ca="1" si="9">IF(I6&lt;=$J$1,"Y","N")</f>
        <v>Y</v>
      </c>
      <c r="K6" s="9">
        <f t="shared" ref="K6" ca="1" si="10">RAND()*(0.002)</f>
        <v>2.1440566899496983E-4</v>
      </c>
      <c r="L6" s="9" t="str">
        <f t="shared" ref="L6" ca="1" si="11">IF(K6&lt;=$L$1,"Y","N")</f>
        <v>Y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" ca="1" si="12">1-I7-K7</f>
        <v>0.99386053350864745</v>
      </c>
      <c r="H7" s="9" t="str">
        <f t="shared" ref="H7" ca="1" si="13">IF(G7&gt;=$H$1,"Y","N")</f>
        <v>Y</v>
      </c>
      <c r="I7" s="9">
        <f t="shared" ref="I7" ca="1" si="14">RAND()*(0.02)</f>
        <v>6.1026176488443266E-3</v>
      </c>
      <c r="J7" s="9" t="str">
        <f t="shared" ref="J7" ca="1" si="15">IF(I7&lt;=$J$1,"Y","N")</f>
        <v>Y</v>
      </c>
      <c r="K7" s="9">
        <f t="shared" ref="K7" ca="1" si="16">RAND()*(0.002)</f>
        <v>3.6848842508158342E-5</v>
      </c>
      <c r="L7" s="9" t="str">
        <f t="shared" ref="L7" ca="1" si="17">IF(K7&lt;=$L$1,"Y","N")</f>
        <v>Y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ref="G8:G37" ca="1" si="18">1-I8-K8</f>
        <v>0.98709077656777078</v>
      </c>
      <c r="H8" s="9" t="str">
        <f t="shared" ref="H8:H37" ca="1" si="19">IF(G8&gt;=$H$1,"Y","N")</f>
        <v>Y</v>
      </c>
      <c r="I8" s="9">
        <f t="shared" ref="I8:I37" ca="1" si="20">RAND()*(0.02)</f>
        <v>1.1605527028092144E-2</v>
      </c>
      <c r="J8" s="9" t="str">
        <f t="shared" ref="J8:J37" ca="1" si="21">IF(I8&lt;=$J$1,"Y","N")</f>
        <v>Y</v>
      </c>
      <c r="K8" s="9">
        <f t="shared" ref="K8:K37" ca="1" si="22">RAND()*(0.002)</f>
        <v>1.3036964041370873E-3</v>
      </c>
      <c r="L8" s="9" t="str">
        <f t="shared" ref="L8:L37" ca="1" si="23">IF(K8&lt;=$L$1,"Y","N")</f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8"/>
        <v>0.98527871047608995</v>
      </c>
      <c r="H9" s="9" t="str">
        <f t="shared" ca="1" si="19"/>
        <v>Y</v>
      </c>
      <c r="I9" s="9">
        <f t="shared" ca="1" si="20"/>
        <v>1.320243705895114E-2</v>
      </c>
      <c r="J9" s="9" t="str">
        <f t="shared" ca="1" si="21"/>
        <v>Y</v>
      </c>
      <c r="K9" s="9">
        <f t="shared" ca="1" si="22"/>
        <v>1.5188524649588865E-3</v>
      </c>
      <c r="L9" s="9" t="str">
        <f t="shared" ca="1" si="23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8"/>
        <v>0.98711344449893512</v>
      </c>
      <c r="H10" s="9" t="str">
        <f t="shared" ca="1" si="19"/>
        <v>Y</v>
      </c>
      <c r="I10" s="9">
        <f t="shared" ca="1" si="20"/>
        <v>1.1602054530329546E-2</v>
      </c>
      <c r="J10" s="9" t="str">
        <f t="shared" ca="1" si="21"/>
        <v>Y</v>
      </c>
      <c r="K10" s="9">
        <f t="shared" ca="1" si="22"/>
        <v>1.2845009707353335E-3</v>
      </c>
      <c r="L10" s="9" t="str">
        <f t="shared" ca="1" si="23"/>
        <v>Y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8"/>
        <v>0.98679511599115821</v>
      </c>
      <c r="H11" s="9" t="str">
        <f t="shared" ca="1" si="19"/>
        <v>Y</v>
      </c>
      <c r="I11" s="9">
        <f t="shared" ca="1" si="20"/>
        <v>1.1819623507405308E-2</v>
      </c>
      <c r="J11" s="9" t="str">
        <f t="shared" ca="1" si="21"/>
        <v>Y</v>
      </c>
      <c r="K11" s="9">
        <f t="shared" ca="1" si="22"/>
        <v>1.3852605014365086E-3</v>
      </c>
      <c r="L11" s="9" t="str">
        <f t="shared" ca="1" si="23"/>
        <v>Y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8"/>
        <v>0.99250959430239383</v>
      </c>
      <c r="H12" s="9" t="str">
        <f t="shared" ca="1" si="19"/>
        <v>Y</v>
      </c>
      <c r="I12" s="9">
        <f t="shared" ca="1" si="20"/>
        <v>6.0222029037664809E-3</v>
      </c>
      <c r="J12" s="9" t="str">
        <f t="shared" ca="1" si="21"/>
        <v>Y</v>
      </c>
      <c r="K12" s="9">
        <f t="shared" ca="1" si="22"/>
        <v>1.4682027938397919E-3</v>
      </c>
      <c r="L12" s="9" t="str">
        <f t="shared" ca="1" si="23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8"/>
        <v>0.9796900609793554</v>
      </c>
      <c r="H13" s="9" t="str">
        <f t="shared" ca="1" si="19"/>
        <v>N</v>
      </c>
      <c r="I13" s="9">
        <f t="shared" ca="1" si="20"/>
        <v>1.8575260580302039E-2</v>
      </c>
      <c r="J13" s="9" t="str">
        <f t="shared" ca="1" si="21"/>
        <v>N</v>
      </c>
      <c r="K13" s="9">
        <f t="shared" ca="1" si="22"/>
        <v>1.7346784403425844E-3</v>
      </c>
      <c r="L13" s="9" t="str">
        <f t="shared" ca="1" si="23"/>
        <v>Y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8"/>
        <v>0.99359853933346964</v>
      </c>
      <c r="H14" s="9" t="str">
        <f t="shared" ca="1" si="19"/>
        <v>Y</v>
      </c>
      <c r="I14" s="9">
        <f t="shared" ca="1" si="20"/>
        <v>5.4184244483416674E-3</v>
      </c>
      <c r="J14" s="9" t="str">
        <f t="shared" ca="1" si="21"/>
        <v>Y</v>
      </c>
      <c r="K14" s="9">
        <f t="shared" ca="1" si="22"/>
        <v>9.8303621818879175E-4</v>
      </c>
      <c r="L14" s="9" t="str">
        <f t="shared" ca="1" si="23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8"/>
        <v>0.98324401623187985</v>
      </c>
      <c r="H15" s="9" t="str">
        <f t="shared" ca="1" si="19"/>
        <v>Y</v>
      </c>
      <c r="I15" s="9">
        <f t="shared" ca="1" si="20"/>
        <v>1.6120479789613253E-2</v>
      </c>
      <c r="J15" s="9" t="str">
        <f t="shared" ca="1" si="21"/>
        <v>Y</v>
      </c>
      <c r="K15" s="9">
        <f t="shared" ca="1" si="22"/>
        <v>6.355039785068986E-4</v>
      </c>
      <c r="L15" s="9" t="str">
        <f t="shared" ca="1" si="23"/>
        <v>Y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8"/>
        <v>0.99131348019211785</v>
      </c>
      <c r="H16" s="9" t="str">
        <f t="shared" ca="1" si="19"/>
        <v>Y</v>
      </c>
      <c r="I16" s="9">
        <f t="shared" ca="1" si="20"/>
        <v>8.2955004684064672E-3</v>
      </c>
      <c r="J16" s="9" t="str">
        <f t="shared" ca="1" si="21"/>
        <v>Y</v>
      </c>
      <c r="K16" s="9">
        <f t="shared" ca="1" si="22"/>
        <v>3.910193394757311E-4</v>
      </c>
      <c r="L16" s="9" t="str">
        <f t="shared" ca="1" si="23"/>
        <v>Y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8"/>
        <v>0.99035133075909831</v>
      </c>
      <c r="H17" s="9" t="str">
        <f t="shared" ca="1" si="19"/>
        <v>Y</v>
      </c>
      <c r="I17" s="9">
        <f t="shared" ca="1" si="20"/>
        <v>7.9631449373093587E-3</v>
      </c>
      <c r="J17" s="9" t="str">
        <f t="shared" ca="1" si="21"/>
        <v>Y</v>
      </c>
      <c r="K17" s="9">
        <f t="shared" ca="1" si="22"/>
        <v>1.6855243035923486E-3</v>
      </c>
      <c r="L17" s="9" t="str">
        <f t="shared" ca="1" si="23"/>
        <v>Y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8"/>
        <v>0.99580555792276537</v>
      </c>
      <c r="H18" s="9" t="str">
        <f t="shared" ca="1" si="19"/>
        <v>Y</v>
      </c>
      <c r="I18" s="9">
        <f t="shared" ca="1" si="20"/>
        <v>3.040000624487007E-3</v>
      </c>
      <c r="J18" s="9" t="str">
        <f t="shared" ca="1" si="21"/>
        <v>Y</v>
      </c>
      <c r="K18" s="9">
        <f t="shared" ca="1" si="22"/>
        <v>1.1544414527475766E-3</v>
      </c>
      <c r="L18" s="9" t="str">
        <f t="shared" ca="1" si="23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8"/>
        <v>0.99362080707380285</v>
      </c>
      <c r="H19" s="9" t="str">
        <f t="shared" ca="1" si="19"/>
        <v>Y</v>
      </c>
      <c r="I19" s="9">
        <f t="shared" ca="1" si="20"/>
        <v>5.5507911154223247E-3</v>
      </c>
      <c r="J19" s="9" t="str">
        <f t="shared" ca="1" si="21"/>
        <v>Y</v>
      </c>
      <c r="K19" s="9">
        <f t="shared" ca="1" si="22"/>
        <v>8.2840181077477575E-4</v>
      </c>
      <c r="L19" s="9" t="str">
        <f t="shared" ca="1" si="23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8"/>
        <v>0.98888901090760195</v>
      </c>
      <c r="H20" s="9" t="str">
        <f t="shared" ca="1" si="19"/>
        <v>Y</v>
      </c>
      <c r="I20" s="9">
        <f t="shared" ca="1" si="20"/>
        <v>1.0706904347739138E-2</v>
      </c>
      <c r="J20" s="9" t="str">
        <f t="shared" ca="1" si="21"/>
        <v>Y</v>
      </c>
      <c r="K20" s="9">
        <f t="shared" ca="1" si="22"/>
        <v>4.0408474465888358E-4</v>
      </c>
      <c r="L20" s="9" t="str">
        <f t="shared" ca="1" si="23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8"/>
        <v>0.99159714579253777</v>
      </c>
      <c r="H21" s="9" t="str">
        <f t="shared" ca="1" si="19"/>
        <v>Y</v>
      </c>
      <c r="I21" s="9">
        <f t="shared" ca="1" si="20"/>
        <v>6.5297989286228434E-3</v>
      </c>
      <c r="J21" s="9" t="str">
        <f t="shared" ca="1" si="21"/>
        <v>Y</v>
      </c>
      <c r="K21" s="9">
        <f t="shared" ca="1" si="22"/>
        <v>1.8730552788393689E-3</v>
      </c>
      <c r="L21" s="9" t="str">
        <f t="shared" ca="1" si="23"/>
        <v>N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8"/>
        <v>0.98139862697769642</v>
      </c>
      <c r="H22" s="9" t="str">
        <f t="shared" ca="1" si="19"/>
        <v>N</v>
      </c>
      <c r="I22" s="9">
        <f t="shared" ca="1" si="20"/>
        <v>1.7223358811313042E-2</v>
      </c>
      <c r="J22" s="9" t="str">
        <f t="shared" ca="1" si="21"/>
        <v>N</v>
      </c>
      <c r="K22" s="9">
        <f t="shared" ca="1" si="22"/>
        <v>1.3780142109905374E-3</v>
      </c>
      <c r="L22" s="9" t="str">
        <f t="shared" ca="1" si="23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8"/>
        <v>0.98971082418624112</v>
      </c>
      <c r="H23" s="9" t="str">
        <f t="shared" ca="1" si="19"/>
        <v>Y</v>
      </c>
      <c r="I23" s="9">
        <f t="shared" ca="1" si="20"/>
        <v>9.1410273594676461E-3</v>
      </c>
      <c r="J23" s="9" t="str">
        <f t="shared" ca="1" si="21"/>
        <v>Y</v>
      </c>
      <c r="K23" s="9">
        <f t="shared" ca="1" si="22"/>
        <v>1.148148454291249E-3</v>
      </c>
      <c r="L23" s="9" t="str">
        <f t="shared" ca="1" si="23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8"/>
        <v>0.99321378638872082</v>
      </c>
      <c r="H24" s="9" t="str">
        <f t="shared" ca="1" si="19"/>
        <v>Y</v>
      </c>
      <c r="I24" s="9">
        <f t="shared" ca="1" si="20"/>
        <v>5.3774059877360085E-3</v>
      </c>
      <c r="J24" s="9" t="str">
        <f t="shared" ca="1" si="21"/>
        <v>Y</v>
      </c>
      <c r="K24" s="9">
        <f t="shared" ca="1" si="22"/>
        <v>1.4088076235430726E-3</v>
      </c>
      <c r="L24" s="9" t="str">
        <f t="shared" ca="1" si="23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8"/>
        <v>0.99325173827655222</v>
      </c>
      <c r="H25" s="9" t="str">
        <f t="shared" ca="1" si="19"/>
        <v>Y</v>
      </c>
      <c r="I25" s="9">
        <f t="shared" ca="1" si="20"/>
        <v>5.052291519165082E-3</v>
      </c>
      <c r="J25" s="9" t="str">
        <f t="shared" ca="1" si="21"/>
        <v>Y</v>
      </c>
      <c r="K25" s="9">
        <f t="shared" ca="1" si="22"/>
        <v>1.6959702042826789E-3</v>
      </c>
      <c r="L25" s="9" t="str">
        <f t="shared" ca="1" si="23"/>
        <v>Y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8"/>
        <v>0.99767480044619583</v>
      </c>
      <c r="H26" s="9" t="str">
        <f t="shared" ca="1" si="19"/>
        <v>Y</v>
      </c>
      <c r="I26" s="9">
        <f t="shared" ca="1" si="20"/>
        <v>2.1211001664012486E-3</v>
      </c>
      <c r="J26" s="9" t="str">
        <f t="shared" ca="1" si="21"/>
        <v>Y</v>
      </c>
      <c r="K26" s="9">
        <f t="shared" ca="1" si="22"/>
        <v>2.0409938740295353E-4</v>
      </c>
      <c r="L26" s="9" t="str">
        <f t="shared" ca="1" si="23"/>
        <v>Y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8"/>
        <v>0.9911280870366449</v>
      </c>
      <c r="H27" s="9" t="str">
        <f t="shared" ca="1" si="19"/>
        <v>Y</v>
      </c>
      <c r="I27" s="9">
        <f t="shared" ca="1" si="20"/>
        <v>7.7775544212884285E-3</v>
      </c>
      <c r="J27" s="9" t="str">
        <f t="shared" ca="1" si="21"/>
        <v>Y</v>
      </c>
      <c r="K27" s="9">
        <f t="shared" ca="1" si="22"/>
        <v>1.0943585420666788E-3</v>
      </c>
      <c r="L27" s="9" t="str">
        <f t="shared" ca="1" si="23"/>
        <v>Y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8"/>
        <v>0.99716603493998091</v>
      </c>
      <c r="H28" s="9" t="str">
        <f t="shared" ca="1" si="19"/>
        <v>Y</v>
      </c>
      <c r="I28" s="9">
        <f t="shared" ca="1" si="20"/>
        <v>2.082811068974877E-3</v>
      </c>
      <c r="J28" s="9" t="str">
        <f t="shared" ca="1" si="21"/>
        <v>Y</v>
      </c>
      <c r="K28" s="9">
        <f t="shared" ca="1" si="22"/>
        <v>7.511539910441716E-4</v>
      </c>
      <c r="L28" s="9" t="str">
        <f t="shared" ca="1" si="23"/>
        <v>Y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8"/>
        <v>0.98974716134095464</v>
      </c>
      <c r="H29" s="9" t="str">
        <f t="shared" ca="1" si="19"/>
        <v>Y</v>
      </c>
      <c r="I29" s="9">
        <f t="shared" ca="1" si="20"/>
        <v>9.2861102524114478E-3</v>
      </c>
      <c r="J29" s="9" t="str">
        <f t="shared" ca="1" si="21"/>
        <v>Y</v>
      </c>
      <c r="K29" s="9">
        <f t="shared" ca="1" si="22"/>
        <v>9.6672840663394009E-4</v>
      </c>
      <c r="L29" s="9" t="str">
        <f t="shared" ca="1" si="23"/>
        <v>Y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8"/>
        <v>0.98151032761125589</v>
      </c>
      <c r="H30" s="9" t="str">
        <f t="shared" ca="1" si="19"/>
        <v>N</v>
      </c>
      <c r="I30" s="9">
        <f t="shared" ca="1" si="20"/>
        <v>1.7986028840926729E-2</v>
      </c>
      <c r="J30" s="9" t="str">
        <f t="shared" ca="1" si="21"/>
        <v>N</v>
      </c>
      <c r="K30" s="9">
        <f t="shared" ca="1" si="22"/>
        <v>5.0364354781734738E-4</v>
      </c>
      <c r="L30" s="9" t="str">
        <f t="shared" ca="1" si="23"/>
        <v>Y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8"/>
        <v>0.98897665245190924</v>
      </c>
      <c r="H31" s="9" t="str">
        <f t="shared" ca="1" si="19"/>
        <v>Y</v>
      </c>
      <c r="I31" s="9">
        <f t="shared" ca="1" si="20"/>
        <v>1.089898572140072E-2</v>
      </c>
      <c r="J31" s="9" t="str">
        <f t="shared" ca="1" si="21"/>
        <v>Y</v>
      </c>
      <c r="K31" s="9">
        <f t="shared" ca="1" si="22"/>
        <v>1.2436182669001727E-4</v>
      </c>
      <c r="L31" s="9" t="str">
        <f t="shared" ca="1" si="23"/>
        <v>Y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8"/>
        <v>0.99142758504405548</v>
      </c>
      <c r="H32" s="9" t="str">
        <f t="shared" ca="1" si="19"/>
        <v>Y</v>
      </c>
      <c r="I32" s="9">
        <f t="shared" ca="1" si="20"/>
        <v>8.2376856149000057E-3</v>
      </c>
      <c r="J32" s="9" t="str">
        <f t="shared" ca="1" si="21"/>
        <v>Y</v>
      </c>
      <c r="K32" s="9">
        <f t="shared" ca="1" si="22"/>
        <v>3.3472934104452359E-4</v>
      </c>
      <c r="L32" s="9" t="str">
        <f t="shared" ca="1" si="23"/>
        <v>Y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8"/>
        <v>0.99853138034466238</v>
      </c>
      <c r="H33" s="9" t="str">
        <f t="shared" ca="1" si="19"/>
        <v>Y</v>
      </c>
      <c r="I33" s="9">
        <f t="shared" ca="1" si="20"/>
        <v>3.0139247721666429E-4</v>
      </c>
      <c r="J33" s="9" t="str">
        <f t="shared" ca="1" si="21"/>
        <v>Y</v>
      </c>
      <c r="K33" s="9">
        <f t="shared" ca="1" si="22"/>
        <v>1.1672271781209922E-3</v>
      </c>
      <c r="L33" s="9" t="str">
        <f t="shared" ca="1" si="23"/>
        <v>Y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8"/>
        <v>0.99193963296254051</v>
      </c>
      <c r="H34" s="9" t="str">
        <f t="shared" ca="1" si="19"/>
        <v>Y</v>
      </c>
      <c r="I34" s="9">
        <f t="shared" ca="1" si="20"/>
        <v>7.9208920446184189E-3</v>
      </c>
      <c r="J34" s="9" t="str">
        <f t="shared" ca="1" si="21"/>
        <v>Y</v>
      </c>
      <c r="K34" s="9">
        <f t="shared" ca="1" si="22"/>
        <v>1.3947499284104926E-4</v>
      </c>
      <c r="L34" s="9" t="str">
        <f t="shared" ca="1" si="23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8"/>
        <v>0.99314024292188241</v>
      </c>
      <c r="H35" s="9" t="str">
        <f t="shared" ca="1" si="19"/>
        <v>Y</v>
      </c>
      <c r="I35" s="9">
        <f t="shared" ca="1" si="20"/>
        <v>4.9591528929973806E-3</v>
      </c>
      <c r="J35" s="9" t="str">
        <f t="shared" ca="1" si="21"/>
        <v>Y</v>
      </c>
      <c r="K35" s="9">
        <f t="shared" ca="1" si="22"/>
        <v>1.9006041851201876E-3</v>
      </c>
      <c r="L35" s="9" t="str">
        <f t="shared" ca="1" si="23"/>
        <v>N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8"/>
        <v>0.98205527961555961</v>
      </c>
      <c r="H36" s="9" t="str">
        <f t="shared" ca="1" si="19"/>
        <v>Y</v>
      </c>
      <c r="I36" s="9">
        <f t="shared" ca="1" si="20"/>
        <v>1.7500101236417636E-2</v>
      </c>
      <c r="J36" s="9" t="str">
        <f t="shared" ca="1" si="21"/>
        <v>N</v>
      </c>
      <c r="K36" s="9">
        <f t="shared" ca="1" si="22"/>
        <v>4.4461914802271886E-4</v>
      </c>
      <c r="L36" s="9" t="str">
        <f t="shared" ca="1" si="23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8"/>
        <v>0.98937395665281203</v>
      </c>
      <c r="H37" s="9" t="str">
        <f t="shared" ca="1" si="19"/>
        <v>Y</v>
      </c>
      <c r="I37" s="9">
        <f t="shared" ca="1" si="20"/>
        <v>1.0507615421013573E-2</v>
      </c>
      <c r="J37" s="9" t="str">
        <f t="shared" ca="1" si="21"/>
        <v>Y</v>
      </c>
      <c r="K37" s="9">
        <f t="shared" ca="1" si="22"/>
        <v>1.1842792617447629E-4</v>
      </c>
      <c r="L37" s="9" t="str">
        <f t="shared" ca="1" si="23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24">1-I38-K38</f>
        <v>0.98412339871641841</v>
      </c>
      <c r="H38" s="9" t="str">
        <f t="shared" ref="H38" ca="1" si="25">IF(G38&gt;=$H$1,"Y","N")</f>
        <v>Y</v>
      </c>
      <c r="I38" s="9">
        <f t="shared" ref="I38" ca="1" si="26">RAND()*(0.02)</f>
        <v>1.4379032073240445E-2</v>
      </c>
      <c r="J38" s="9" t="str">
        <f t="shared" ref="J38" ca="1" si="27">IF(I38&lt;=$J$1,"Y","N")</f>
        <v>Y</v>
      </c>
      <c r="K38" s="9">
        <f t="shared" ref="K38" ca="1" si="28">RAND()*(0.002)</f>
        <v>1.4975692103411386E-3</v>
      </c>
      <c r="L38" s="9" t="str">
        <f t="shared" ref="L38" ca="1" si="29">IF(K38&lt;=$L$1,"Y","N")</f>
        <v>Y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" ca="1" si="30">1-I39-K39</f>
        <v>0.99757472088187993</v>
      </c>
      <c r="H39" s="9" t="str">
        <f t="shared" ref="H39" ca="1" si="31">IF(G39&gt;=$H$1,"Y","N")</f>
        <v>Y</v>
      </c>
      <c r="I39" s="9">
        <f t="shared" ref="I39" ca="1" si="32">RAND()*(0.02)</f>
        <v>6.7376840551178316E-4</v>
      </c>
      <c r="J39" s="9" t="str">
        <f t="shared" ref="J39" ca="1" si="33">IF(I39&lt;=$J$1,"Y","N")</f>
        <v>Y</v>
      </c>
      <c r="K39" s="9">
        <f t="shared" ref="K39" ca="1" si="34">RAND()*(0.002)</f>
        <v>1.7515107126082157E-3</v>
      </c>
      <c r="L39" s="9" t="str">
        <f t="shared" ref="L39" ca="1" si="35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ref="G40:G68" ca="1" si="36">1-I40-K40</f>
        <v>0.98732793610633574</v>
      </c>
      <c r="H40" s="9" t="str">
        <f t="shared" ref="H40:H68" ca="1" si="37">IF(G40&gt;=$H$1,"Y","N")</f>
        <v>Y</v>
      </c>
      <c r="I40" s="9">
        <f t="shared" ref="I40:I68" ca="1" si="38">RAND()*(0.02)</f>
        <v>1.1706066720592325E-2</v>
      </c>
      <c r="J40" s="9" t="str">
        <f t="shared" ref="J40:J68" ca="1" si="39">IF(I40&lt;=$J$1,"Y","N")</f>
        <v>Y</v>
      </c>
      <c r="K40" s="9">
        <f t="shared" ref="K40:K68" ca="1" si="40">RAND()*(0.002)</f>
        <v>9.6599717307188019E-4</v>
      </c>
      <c r="L40" s="9" t="str">
        <f t="shared" ref="L40:L68" ca="1" si="41">IF(K40&lt;=$L$1,"Y","N")</f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36"/>
        <v>0.97923355946312185</v>
      </c>
      <c r="H41" s="9" t="str">
        <f t="shared" ca="1" si="37"/>
        <v>N</v>
      </c>
      <c r="I41" s="9">
        <f t="shared" ca="1" si="38"/>
        <v>1.905985068159765E-2</v>
      </c>
      <c r="J41" s="9" t="str">
        <f t="shared" ca="1" si="39"/>
        <v>N</v>
      </c>
      <c r="K41" s="9">
        <f t="shared" ca="1" si="40"/>
        <v>1.7065898552804729E-3</v>
      </c>
      <c r="L41" s="9" t="str">
        <f t="shared" ca="1" si="41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36"/>
        <v>0.98703278975176734</v>
      </c>
      <c r="H42" s="9" t="str">
        <f t="shared" ca="1" si="37"/>
        <v>Y</v>
      </c>
      <c r="I42" s="9">
        <f t="shared" ca="1" si="38"/>
        <v>1.1869898078724486E-2</v>
      </c>
      <c r="J42" s="9" t="str">
        <f t="shared" ca="1" si="39"/>
        <v>Y</v>
      </c>
      <c r="K42" s="9">
        <f t="shared" ca="1" si="40"/>
        <v>1.0973121695081343E-3</v>
      </c>
      <c r="L42" s="9" t="str">
        <f t="shared" ca="1" si="41"/>
        <v>Y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36"/>
        <v>0.99111691762183152</v>
      </c>
      <c r="H43" s="9" t="str">
        <f t="shared" ca="1" si="37"/>
        <v>Y</v>
      </c>
      <c r="I43" s="9">
        <f t="shared" ca="1" si="38"/>
        <v>7.7231849982662215E-3</v>
      </c>
      <c r="J43" s="9" t="str">
        <f t="shared" ca="1" si="39"/>
        <v>Y</v>
      </c>
      <c r="K43" s="9">
        <f t="shared" ca="1" si="40"/>
        <v>1.159897379902283E-3</v>
      </c>
      <c r="L43" s="9" t="str">
        <f t="shared" ca="1" si="41"/>
        <v>Y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36"/>
        <v>0.98471936089989853</v>
      </c>
      <c r="H44" s="9" t="str">
        <f t="shared" ca="1" si="37"/>
        <v>Y</v>
      </c>
      <c r="I44" s="9">
        <f t="shared" ca="1" si="38"/>
        <v>1.4274438120177342E-2</v>
      </c>
      <c r="J44" s="9" t="str">
        <f t="shared" ca="1" si="39"/>
        <v>Y</v>
      </c>
      <c r="K44" s="9">
        <f t="shared" ca="1" si="40"/>
        <v>1.0062009799240909E-3</v>
      </c>
      <c r="L44" s="9" t="str">
        <f t="shared" ca="1" si="41"/>
        <v>Y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36"/>
        <v>0.98190515154019942</v>
      </c>
      <c r="H45" s="9" t="str">
        <f t="shared" ca="1" si="37"/>
        <v>Y</v>
      </c>
      <c r="I45" s="9">
        <f t="shared" ca="1" si="38"/>
        <v>1.6895848166797497E-2</v>
      </c>
      <c r="J45" s="9" t="str">
        <f t="shared" ca="1" si="39"/>
        <v>N</v>
      </c>
      <c r="K45" s="9">
        <f t="shared" ca="1" si="40"/>
        <v>1.1990002930031473E-3</v>
      </c>
      <c r="L45" s="9" t="str">
        <f t="shared" ca="1" si="41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36"/>
        <v>0.98392423333114321</v>
      </c>
      <c r="H46" s="9" t="str">
        <f t="shared" ca="1" si="37"/>
        <v>Y</v>
      </c>
      <c r="I46" s="9">
        <f t="shared" ca="1" si="38"/>
        <v>1.5141126447493521E-2</v>
      </c>
      <c r="J46" s="9" t="str">
        <f t="shared" ca="1" si="39"/>
        <v>Y</v>
      </c>
      <c r="K46" s="9">
        <f t="shared" ca="1" si="40"/>
        <v>9.3464022136328234E-4</v>
      </c>
      <c r="L46" s="9" t="str">
        <f t="shared" ca="1" si="41"/>
        <v>Y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36"/>
        <v>0.98303311589104481</v>
      </c>
      <c r="H47" s="9" t="str">
        <f t="shared" ca="1" si="37"/>
        <v>Y</v>
      </c>
      <c r="I47" s="9">
        <f t="shared" ca="1" si="38"/>
        <v>1.526172911597957E-2</v>
      </c>
      <c r="J47" s="9" t="str">
        <f t="shared" ca="1" si="39"/>
        <v>Y</v>
      </c>
      <c r="K47" s="9">
        <f t="shared" ca="1" si="40"/>
        <v>1.705154992975639E-3</v>
      </c>
      <c r="L47" s="9" t="str">
        <f t="shared" ca="1" si="41"/>
        <v>Y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36"/>
        <v>0.9980175400782596</v>
      </c>
      <c r="H48" s="9" t="str">
        <f t="shared" ca="1" si="37"/>
        <v>Y</v>
      </c>
      <c r="I48" s="9">
        <f t="shared" ca="1" si="38"/>
        <v>3.4434123044395191E-4</v>
      </c>
      <c r="J48" s="9" t="str">
        <f t="shared" ca="1" si="39"/>
        <v>Y</v>
      </c>
      <c r="K48" s="9">
        <f t="shared" ca="1" si="40"/>
        <v>1.638118691296432E-3</v>
      </c>
      <c r="L48" s="9" t="str">
        <f t="shared" ca="1" si="41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36"/>
        <v>0.98833545632579478</v>
      </c>
      <c r="H49" s="9" t="str">
        <f t="shared" ca="1" si="37"/>
        <v>Y</v>
      </c>
      <c r="I49" s="9">
        <f t="shared" ca="1" si="38"/>
        <v>1.1206759744790903E-2</v>
      </c>
      <c r="J49" s="9" t="str">
        <f t="shared" ca="1" si="39"/>
        <v>Y</v>
      </c>
      <c r="K49" s="9">
        <f t="shared" ca="1" si="40"/>
        <v>4.5778392941429581E-4</v>
      </c>
      <c r="L49" s="9" t="str">
        <f t="shared" ca="1" si="41"/>
        <v>Y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36"/>
        <v>0.99141413109935528</v>
      </c>
      <c r="H50" s="9" t="str">
        <f t="shared" ca="1" si="37"/>
        <v>Y</v>
      </c>
      <c r="I50" s="9">
        <f t="shared" ca="1" si="38"/>
        <v>7.3312370046253288E-3</v>
      </c>
      <c r="J50" s="9" t="str">
        <f t="shared" ca="1" si="39"/>
        <v>Y</v>
      </c>
      <c r="K50" s="9">
        <f t="shared" ca="1" si="40"/>
        <v>1.2546318960194043E-3</v>
      </c>
      <c r="L50" s="9" t="str">
        <f t="shared" ca="1" si="41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36"/>
        <v>0.98782069341844103</v>
      </c>
      <c r="H51" s="9" t="str">
        <f t="shared" ca="1" si="37"/>
        <v>Y</v>
      </c>
      <c r="I51" s="9">
        <f t="shared" ca="1" si="38"/>
        <v>1.1560382902642772E-2</v>
      </c>
      <c r="J51" s="9" t="str">
        <f t="shared" ca="1" si="39"/>
        <v>Y</v>
      </c>
      <c r="K51" s="9">
        <f t="shared" ca="1" si="40"/>
        <v>6.1892367891627483E-4</v>
      </c>
      <c r="L51" s="9" t="str">
        <f t="shared" ca="1" si="41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36"/>
        <v>0.98165863953675769</v>
      </c>
      <c r="H52" s="9" t="str">
        <f t="shared" ca="1" si="37"/>
        <v>N</v>
      </c>
      <c r="I52" s="9">
        <f t="shared" ca="1" si="38"/>
        <v>1.646299202078819E-2</v>
      </c>
      <c r="J52" s="9" t="str">
        <f t="shared" ca="1" si="39"/>
        <v>Y</v>
      </c>
      <c r="K52" s="9">
        <f t="shared" ca="1" si="40"/>
        <v>1.878368442454153E-3</v>
      </c>
      <c r="L52" s="9" t="str">
        <f t="shared" ca="1" si="41"/>
        <v>N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36"/>
        <v>0.99823600686759062</v>
      </c>
      <c r="H53" s="9" t="str">
        <f t="shared" ca="1" si="37"/>
        <v>Y</v>
      </c>
      <c r="I53" s="9">
        <f t="shared" ca="1" si="38"/>
        <v>1.0293524621643436E-3</v>
      </c>
      <c r="J53" s="9" t="str">
        <f t="shared" ca="1" si="39"/>
        <v>Y</v>
      </c>
      <c r="K53" s="9">
        <f t="shared" ca="1" si="40"/>
        <v>7.346406702450867E-4</v>
      </c>
      <c r="L53" s="9" t="str">
        <f t="shared" ca="1" si="41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36"/>
        <v>0.98846717427185415</v>
      </c>
      <c r="H54" s="9" t="str">
        <f t="shared" ca="1" si="37"/>
        <v>Y</v>
      </c>
      <c r="I54" s="9">
        <f t="shared" ca="1" si="38"/>
        <v>1.0443695100650796E-2</v>
      </c>
      <c r="J54" s="9" t="str">
        <f t="shared" ca="1" si="39"/>
        <v>Y</v>
      </c>
      <c r="K54" s="9">
        <f t="shared" ca="1" si="40"/>
        <v>1.089130627495E-3</v>
      </c>
      <c r="L54" s="9" t="str">
        <f t="shared" ca="1" si="41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36"/>
        <v>0.99484734159414334</v>
      </c>
      <c r="H55" s="9" t="str">
        <f t="shared" ca="1" si="37"/>
        <v>Y</v>
      </c>
      <c r="I55" s="9">
        <f t="shared" ca="1" si="38"/>
        <v>4.1437794630156686E-3</v>
      </c>
      <c r="J55" s="9" t="str">
        <f t="shared" ca="1" si="39"/>
        <v>Y</v>
      </c>
      <c r="K55" s="9">
        <f t="shared" ca="1" si="40"/>
        <v>1.0088789428409183E-3</v>
      </c>
      <c r="L55" s="9" t="str">
        <f t="shared" ca="1" si="41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36"/>
        <v>0.98165184881425904</v>
      </c>
      <c r="H56" s="9" t="str">
        <f t="shared" ca="1" si="37"/>
        <v>N</v>
      </c>
      <c r="I56" s="9">
        <f t="shared" ca="1" si="38"/>
        <v>1.6426608335747432E-2</v>
      </c>
      <c r="J56" s="9" t="str">
        <f t="shared" ca="1" si="39"/>
        <v>Y</v>
      </c>
      <c r="K56" s="9">
        <f t="shared" ca="1" si="40"/>
        <v>1.9215428499935836E-3</v>
      </c>
      <c r="L56" s="9" t="str">
        <f t="shared" ca="1" si="41"/>
        <v>N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36"/>
        <v>0.98876951426408999</v>
      </c>
      <c r="H57" s="9" t="str">
        <f t="shared" ca="1" si="37"/>
        <v>Y</v>
      </c>
      <c r="I57" s="9">
        <f t="shared" ca="1" si="38"/>
        <v>9.3036021843430072E-3</v>
      </c>
      <c r="J57" s="9" t="str">
        <f t="shared" ca="1" si="39"/>
        <v>Y</v>
      </c>
      <c r="K57" s="9">
        <f t="shared" ca="1" si="40"/>
        <v>1.9268835515670588E-3</v>
      </c>
      <c r="L57" s="9" t="str">
        <f t="shared" ca="1" si="41"/>
        <v>N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36"/>
        <v>0.9798714584631053</v>
      </c>
      <c r="H58" s="9" t="str">
        <f t="shared" ca="1" si="37"/>
        <v>N</v>
      </c>
      <c r="I58" s="9">
        <f t="shared" ca="1" si="38"/>
        <v>1.8319514141877838E-2</v>
      </c>
      <c r="J58" s="9" t="str">
        <f t="shared" ca="1" si="39"/>
        <v>N</v>
      </c>
      <c r="K58" s="9">
        <f t="shared" ca="1" si="40"/>
        <v>1.8090273950168339E-3</v>
      </c>
      <c r="L58" s="9" t="str">
        <f t="shared" ca="1" si="41"/>
        <v>N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36"/>
        <v>0.98342545561487715</v>
      </c>
      <c r="H59" s="9" t="str">
        <f t="shared" ca="1" si="37"/>
        <v>Y</v>
      </c>
      <c r="I59" s="9">
        <f t="shared" ca="1" si="38"/>
        <v>1.5804333208819587E-2</v>
      </c>
      <c r="J59" s="9" t="str">
        <f t="shared" ca="1" si="39"/>
        <v>Y</v>
      </c>
      <c r="K59" s="9">
        <f t="shared" ca="1" si="40"/>
        <v>7.7021117630325132E-4</v>
      </c>
      <c r="L59" s="9" t="str">
        <f t="shared" ca="1" si="41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36"/>
        <v>0.99008698191879341</v>
      </c>
      <c r="H60" s="9" t="str">
        <f t="shared" ca="1" si="37"/>
        <v>Y</v>
      </c>
      <c r="I60" s="9">
        <f t="shared" ca="1" si="38"/>
        <v>8.4236367111562953E-3</v>
      </c>
      <c r="J60" s="9" t="str">
        <f t="shared" ca="1" si="39"/>
        <v>Y</v>
      </c>
      <c r="K60" s="9">
        <f t="shared" ca="1" si="40"/>
        <v>1.4893813700503284E-3</v>
      </c>
      <c r="L60" s="9" t="str">
        <f t="shared" ca="1" si="41"/>
        <v>Y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36"/>
        <v>0.98618449620045312</v>
      </c>
      <c r="H61" s="9" t="str">
        <f t="shared" ca="1" si="37"/>
        <v>Y</v>
      </c>
      <c r="I61" s="9">
        <f t="shared" ca="1" si="38"/>
        <v>1.2824254764595047E-2</v>
      </c>
      <c r="J61" s="9" t="str">
        <f t="shared" ca="1" si="39"/>
        <v>Y</v>
      </c>
      <c r="K61" s="9">
        <f t="shared" ca="1" si="40"/>
        <v>9.9124903495182619E-4</v>
      </c>
      <c r="L61" s="9" t="str">
        <f t="shared" ca="1" si="41"/>
        <v>Y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36"/>
        <v>0.98574483240702404</v>
      </c>
      <c r="H62" s="9" t="str">
        <f t="shared" ca="1" si="37"/>
        <v>Y</v>
      </c>
      <c r="I62" s="9">
        <f t="shared" ca="1" si="38"/>
        <v>1.280078436753581E-2</v>
      </c>
      <c r="J62" s="9" t="str">
        <f t="shared" ca="1" si="39"/>
        <v>Y</v>
      </c>
      <c r="K62" s="9">
        <f t="shared" ca="1" si="40"/>
        <v>1.454383225440076E-3</v>
      </c>
      <c r="L62" s="9" t="str">
        <f t="shared" ca="1" si="41"/>
        <v>Y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36"/>
        <v>0.97987295856819689</v>
      </c>
      <c r="H63" s="9" t="str">
        <f t="shared" ca="1" si="37"/>
        <v>N</v>
      </c>
      <c r="I63" s="9">
        <f t="shared" ca="1" si="38"/>
        <v>1.9281912167520402E-2</v>
      </c>
      <c r="J63" s="9" t="str">
        <f t="shared" ca="1" si="39"/>
        <v>N</v>
      </c>
      <c r="K63" s="9">
        <f t="shared" ca="1" si="40"/>
        <v>8.4512926428274501E-4</v>
      </c>
      <c r="L63" s="9" t="str">
        <f t="shared" ca="1" si="41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36"/>
        <v>0.99770711802001844</v>
      </c>
      <c r="H64" s="9" t="str">
        <f t="shared" ca="1" si="37"/>
        <v>Y</v>
      </c>
      <c r="I64" s="9">
        <f t="shared" ca="1" si="38"/>
        <v>1.7726686085590337E-3</v>
      </c>
      <c r="J64" s="9" t="str">
        <f t="shared" ca="1" si="39"/>
        <v>Y</v>
      </c>
      <c r="K64" s="9">
        <f t="shared" ca="1" si="40"/>
        <v>5.2021337142247508E-4</v>
      </c>
      <c r="L64" s="9" t="str">
        <f t="shared" ca="1" si="41"/>
        <v>Y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36"/>
        <v>0.98595560358719236</v>
      </c>
      <c r="H65" s="9" t="str">
        <f t="shared" ca="1" si="37"/>
        <v>Y</v>
      </c>
      <c r="I65" s="9">
        <f t="shared" ca="1" si="38"/>
        <v>1.3110625329927851E-2</v>
      </c>
      <c r="J65" s="9" t="str">
        <f t="shared" ca="1" si="39"/>
        <v>Y</v>
      </c>
      <c r="K65" s="9">
        <f t="shared" ca="1" si="40"/>
        <v>9.3377108287969433E-4</v>
      </c>
      <c r="L65" s="9" t="str">
        <f t="shared" ca="1" si="41"/>
        <v>Y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36"/>
        <v>0.99870322752491625</v>
      </c>
      <c r="H66" s="9" t="str">
        <f t="shared" ca="1" si="37"/>
        <v>Y</v>
      </c>
      <c r="I66" s="9">
        <f t="shared" ca="1" si="38"/>
        <v>3.577008597297393E-4</v>
      </c>
      <c r="J66" s="9" t="str">
        <f t="shared" ca="1" si="39"/>
        <v>Y</v>
      </c>
      <c r="K66" s="9">
        <f t="shared" ca="1" si="40"/>
        <v>9.3907161535405773E-4</v>
      </c>
      <c r="L66" s="9" t="str">
        <f t="shared" ca="1" si="41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36"/>
        <v>0.9834839735409886</v>
      </c>
      <c r="H67" s="9" t="str">
        <f t="shared" ca="1" si="37"/>
        <v>Y</v>
      </c>
      <c r="I67" s="9">
        <f t="shared" ca="1" si="38"/>
        <v>1.4873835990053749E-2</v>
      </c>
      <c r="J67" s="9" t="str">
        <f t="shared" ca="1" si="39"/>
        <v>Y</v>
      </c>
      <c r="K67" s="9">
        <f t="shared" ca="1" si="40"/>
        <v>1.6421904689576264E-3</v>
      </c>
      <c r="L67" s="9" t="str">
        <f t="shared" ca="1" si="41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36"/>
        <v>0.98829030757387726</v>
      </c>
      <c r="H68" s="9" t="str">
        <f t="shared" ca="1" si="37"/>
        <v>Y</v>
      </c>
      <c r="I68" s="9">
        <f t="shared" ca="1" si="38"/>
        <v>1.064051793247018E-2</v>
      </c>
      <c r="J68" s="9" t="str">
        <f t="shared" ca="1" si="39"/>
        <v>Y</v>
      </c>
      <c r="K68" s="9">
        <f t="shared" ca="1" si="40"/>
        <v>1.0691744936525112E-3</v>
      </c>
      <c r="L68" s="9" t="str">
        <f t="shared" ca="1" si="41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42">1-I69-K69</f>
        <v>0.98566220000479221</v>
      </c>
      <c r="H69" s="9" t="str">
        <f t="shared" ref="H69" ca="1" si="43">IF(G69&gt;=$H$1,"Y","N")</f>
        <v>Y</v>
      </c>
      <c r="I69" s="9">
        <f t="shared" ref="I69" ca="1" si="44">RAND()*(0.02)</f>
        <v>1.4084298614647536E-2</v>
      </c>
      <c r="J69" s="9" t="str">
        <f t="shared" ref="J69" ca="1" si="45">IF(I69&lt;=$J$1,"Y","N")</f>
        <v>Y</v>
      </c>
      <c r="K69" s="9">
        <f t="shared" ref="K69" ca="1" si="46">RAND()*(0.002)</f>
        <v>2.5350138056024288E-4</v>
      </c>
      <c r="L69" s="9" t="str">
        <f t="shared" ref="L69" ca="1" si="47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" ca="1" si="48">1-I70-K70</f>
        <v>0.99802997648640257</v>
      </c>
      <c r="H70" s="9" t="str">
        <f t="shared" ref="H70" ca="1" si="49">IF(G70&gt;=$H$1,"Y","N")</f>
        <v>Y</v>
      </c>
      <c r="I70" s="9">
        <f t="shared" ref="I70" ca="1" si="50">RAND()*(0.02)</f>
        <v>9.3461727098118172E-4</v>
      </c>
      <c r="J70" s="9" t="str">
        <f t="shared" ref="J70" ca="1" si="51">IF(I70&lt;=$J$1,"Y","N")</f>
        <v>Y</v>
      </c>
      <c r="K70" s="9">
        <f t="shared" ref="K70" ca="1" si="52">RAND()*(0.002)</f>
        <v>1.0354062426162489E-3</v>
      </c>
      <c r="L70" s="9" t="str">
        <f t="shared" ref="L70" ca="1" si="53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ca="1">1-I71-K71</f>
        <v>0.99441515921601187</v>
      </c>
      <c r="H71" s="9" t="str">
        <f ca="1">IF(G71&gt;=$H$1,"Y","N")</f>
        <v>Y</v>
      </c>
      <c r="I71" s="9">
        <f ca="1">RAND()*(0.02)</f>
        <v>3.8651953191045597E-3</v>
      </c>
      <c r="J71" s="9" t="str">
        <f ca="1">IF(I71&lt;=$J$1,"Y","N")</f>
        <v>Y</v>
      </c>
      <c r="K71" s="9">
        <f ca="1">RAND()*(0.002)</f>
        <v>1.7196454648835662E-3</v>
      </c>
      <c r="L71" s="9" t="str">
        <f ca="1">IF(K71&lt;=$L$1,"Y","N")</f>
        <v>Y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ca="1">1-I72-K72</f>
        <v>0.98353506391546741</v>
      </c>
      <c r="H72" s="9" t="str">
        <f ca="1">IF(G72&gt;=$H$1,"Y","N")</f>
        <v>Y</v>
      </c>
      <c r="I72" s="9">
        <f ca="1">RAND()*(0.02)</f>
        <v>1.6161510309753754E-2</v>
      </c>
      <c r="J72" s="9" t="str">
        <f ca="1">IF(I72&lt;=$J$1,"Y","N")</f>
        <v>Y</v>
      </c>
      <c r="K72" s="9">
        <f ca="1">RAND()*(0.002)</f>
        <v>3.0342577477881604E-4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ca="1">1-I73-K73</f>
        <v>0.99351743957222172</v>
      </c>
      <c r="H73" s="9" t="str">
        <f ca="1">IF(G73&gt;=$H$1,"Y","N")</f>
        <v>Y</v>
      </c>
      <c r="I73" s="9">
        <f ca="1">RAND()*(0.02)</f>
        <v>5.6660573262906945E-3</v>
      </c>
      <c r="J73" s="9" t="str">
        <f ca="1">IF(I73&lt;=$J$1,"Y","N")</f>
        <v>Y</v>
      </c>
      <c r="K73" s="9">
        <f ca="1">RAND()*(0.002)</f>
        <v>8.1650310148766538E-4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ca="1">1-I74-K74</f>
        <v>0.98397621732236218</v>
      </c>
      <c r="H74" s="9" t="str">
        <f ca="1">IF(G74&gt;=$H$1,"Y","N")</f>
        <v>Y</v>
      </c>
      <c r="I74" s="9">
        <f ca="1">RAND()*(0.02)</f>
        <v>1.4799581106514399E-2</v>
      </c>
      <c r="J74" s="9" t="str">
        <f ca="1">IF(I74&lt;=$J$1,"Y","N")</f>
        <v>Y</v>
      </c>
      <c r="K74" s="9">
        <f ca="1">RAND()*(0.002)</f>
        <v>1.2242015711234834E-3</v>
      </c>
      <c r="L74" s="9" t="str">
        <f ca="1">IF(K74&lt;=$L$1,"Y","N")</f>
        <v>Y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ca="1">1-I75-K75</f>
        <v>0.98027181728706281</v>
      </c>
      <c r="H75" s="9" t="str">
        <f ca="1">IF(G75&gt;=$H$1,"Y","N")</f>
        <v>N</v>
      </c>
      <c r="I75" s="9">
        <f ca="1">RAND()*(0.02)</f>
        <v>1.8929764591468442E-2</v>
      </c>
      <c r="J75" s="9" t="str">
        <f ca="1">IF(I75&lt;=$J$1,"Y","N")</f>
        <v>N</v>
      </c>
      <c r="K75" s="9">
        <f ca="1">RAND()*(0.002)</f>
        <v>7.9841812146878334E-4</v>
      </c>
      <c r="L75" s="9" t="str">
        <f ca="1">IF(K75&lt;=$L$1,"Y","N")</f>
        <v>Y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conditionalFormatting sqref="H4:H75 J4:J75 L4:L75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HWDE</cp:lastModifiedBy>
  <dcterms:created xsi:type="dcterms:W3CDTF">2018-03-23T10:40:00Z</dcterms:created>
  <dcterms:modified xsi:type="dcterms:W3CDTF">2022-05-30T12:20:22Z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