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45" tabRatio="904" activeTab="7"/>
  </bookViews>
  <sheets>
    <sheet name="Endpoints" sheetId="1" r:id="rId1"/>
    <sheet name="Data" sheetId="2" r:id="rId2"/>
    <sheet name="Dedicated interface report" sheetId="3" r:id="rId3"/>
    <sheet name="PSU interface report 1" sheetId="4" r:id="rId4"/>
    <sheet name="1. P &amp; A (NCA)" sheetId="5" state="hidden" r:id="rId5"/>
    <sheet name="1B. P &amp; A Benchmarking (NCA)" sheetId="6" state="hidden" r:id="rId6"/>
    <sheet name="PSU interface report 2" sheetId="7" r:id="rId7"/>
    <sheet name="PSU interface report 3" sheetId="8" r:id="rId8"/>
  </sheets>
  <externalReferences>
    <externalReference r:id="rId9"/>
    <externalReference r:id="rId10"/>
  </externalReferences>
  <definedNames>
    <definedName name="_xlnm._FilterDatabase" localSheetId="1" hidden="1">Data!$A$7:$I$7</definedName>
    <definedName name="_xlchart.v1.0" hidden="1">#REF!</definedName>
    <definedName name="_xlchart.v1.1" hidden="1">#REF!</definedName>
    <definedName name="_xlchart.v1.10" hidden="1">#REF!</definedName>
    <definedName name="_xlchart.v1.11" hidden="1">#REF!</definedName>
    <definedName name="_xlchart.v1.12" hidden="1">#REF!</definedName>
    <definedName name="_xlchart.v1.13" hidden="1">#REF!</definedName>
    <definedName name="_xlchart.v1.14" hidden="1">#REF!</definedName>
    <definedName name="_xlchart.v1.15" hidden="1">#REF!</definedName>
    <definedName name="_xlchart.v1.16" hidden="1">#REF!</definedName>
    <definedName name="_xlchart.v1.17" hidden="1">#REF!</definedName>
    <definedName name="_xlchart.v1.18" hidden="1">#REF!</definedName>
    <definedName name="_xlchart.v1.19" hidden="1">#REF!</definedName>
    <definedName name="_xlchart.v1.2" hidden="1">#REF!</definedName>
    <definedName name="_xlchart.v1.20" hidden="1">#REF!</definedName>
    <definedName name="_xlchart.v1.21" hidden="1">#REF!</definedName>
    <definedName name="_xlchart.v1.22" hidden="1">#REF!</definedName>
    <definedName name="_xlchart.v1.23" hidden="1">#REF!</definedName>
    <definedName name="_xlchart.v1.24" hidden="1">#REF!</definedName>
    <definedName name="_xlchart.v1.25" hidden="1">#REF!</definedName>
    <definedName name="_xlchart.v1.26" hidden="1">#REF!</definedName>
    <definedName name="_xlchart.v1.27" hidden="1">#REF!</definedName>
    <definedName name="_xlchart.v1.28" hidden="1">#REF!</definedName>
    <definedName name="_xlchart.v1.29" hidden="1">#REF!</definedName>
    <definedName name="_xlchart.v1.3" hidden="1">#REF!</definedName>
    <definedName name="_xlchart.v1.30" hidden="1">#REF!</definedName>
    <definedName name="_xlchart.v1.31" hidden="1">#REF!</definedName>
    <definedName name="_xlchart.v1.32" hidden="1">#REF!</definedName>
    <definedName name="_xlchart.v1.33" hidden="1">#REF!</definedName>
    <definedName name="_xlchart.v1.34" hidden="1">#REF!</definedName>
    <definedName name="_xlchart.v1.35" hidden="1">#REF!</definedName>
    <definedName name="_xlchart.v1.36" hidden="1">#REF!</definedName>
    <definedName name="_xlchart.v1.37" hidden="1">#REF!</definedName>
    <definedName name="_xlchart.v1.38" hidden="1">#REF!</definedName>
    <definedName name="_xlchart.v1.39" hidden="1">#REF!</definedName>
    <definedName name="_xlchart.v1.4" hidden="1">#REF!</definedName>
    <definedName name="_xlchart.v1.40" hidden="1">#REF!</definedName>
    <definedName name="_xlchart.v1.41" hidden="1">#REF!</definedName>
    <definedName name="_xlchart.v1.42" hidden="1">#REF!</definedName>
    <definedName name="_xlchart.v1.43" hidden="1">#REF!</definedName>
    <definedName name="_xlchart.v1.44" hidden="1">#REF!</definedName>
    <definedName name="_xlchart.v1.45" hidden="1">#REF!</definedName>
    <definedName name="_xlchart.v1.46" hidden="1">#REF!</definedName>
    <definedName name="_xlchart.v1.47" hidden="1">#REF!</definedName>
    <definedName name="_xlchart.v1.48" hidden="1">#REF!</definedName>
    <definedName name="_xlchart.v1.49" hidden="1">#REF!</definedName>
    <definedName name="_xlchart.v1.5" hidden="1">#REF!</definedName>
    <definedName name="_xlchart.v1.50" hidden="1">#REF!</definedName>
    <definedName name="_xlchart.v1.51" hidden="1">#REF!</definedName>
    <definedName name="_xlchart.v1.52" hidden="1">#REF!</definedName>
    <definedName name="_xlchart.v1.53" hidden="1">#REF!</definedName>
    <definedName name="_xlchart.v1.54" hidden="1">#REF!</definedName>
    <definedName name="_xlchart.v1.55" hidden="1">#REF!</definedName>
    <definedName name="_xlchart.v1.56" hidden="1">#REF!</definedName>
    <definedName name="_xlchart.v1.57" hidden="1">#REF!</definedName>
    <definedName name="_xlchart.v1.58" hidden="1">#REF!</definedName>
    <definedName name="_xlchart.v1.59" hidden="1">#REF!</definedName>
    <definedName name="_xlchart.v1.6" hidden="1">#REF!</definedName>
    <definedName name="_xlchart.v1.60" hidden="1">#REF!</definedName>
    <definedName name="_xlchart.v1.61" hidden="1">#REF!</definedName>
    <definedName name="_xlchart.v1.62" hidden="1">#REF!</definedName>
    <definedName name="_xlchart.v1.7" hidden="1">#REF!</definedName>
    <definedName name="_xlchart.v1.8" hidden="1">#REF!</definedName>
    <definedName name="_xlchart.v1.9" hidden="1">#REF!</definedName>
    <definedName name="bm_error">Endpoints!#REF!</definedName>
    <definedName name="bm_initial_response">Endpoints!#REF!</definedName>
    <definedName name="bm_max_error" localSheetId="3">Endpoints!#REF!</definedName>
    <definedName name="bm_max_response">Endpoints!#REF!</definedName>
    <definedName name="bm_perKB_response">Endpoints!#REF!</definedName>
    <definedName name="data">Data!$A$7:$I$3040</definedName>
    <definedName name="date">Data!$A$7:$A$3040</definedName>
    <definedName name="endpoint_id">Endpoints!$A$3:$A$34</definedName>
    <definedName name="endpoints">Endpoints!$A$3:$E$34</definedName>
    <definedName name="error">Data!$I$7:$I$3040</definedName>
    <definedName name="response">Data!$F$7:$F$3040</definedName>
    <definedName name="service">Data!$D$7:$D$3040</definedName>
    <definedName name="size">Data!$G$7:$G$3040</definedName>
    <definedName name="used">Data!$E$7:$E$3040</definedName>
    <definedName name="volume">Data!$H$7:$H$3040</definedName>
  </definedNames>
  <calcPr calcId="144525"/>
</workbook>
</file>

<file path=xl/sharedStrings.xml><?xml version="1.0" encoding="utf-8"?>
<sst xmlns="http://schemas.openxmlformats.org/spreadsheetml/2006/main" count="107">
  <si>
    <t>OBIE endpoints</t>
  </si>
  <si>
    <t>Endpoint ID</t>
  </si>
  <si>
    <t>Endpoint category        API接口类别</t>
  </si>
  <si>
    <t>Endpoint name      API接口名称</t>
  </si>
  <si>
    <t>Service服务类型</t>
  </si>
  <si>
    <t>Used to calculate response time (Y/N)是否计算响应时间</t>
  </si>
  <si>
    <t>OIDC</t>
  </si>
  <si>
    <t>OIDC endpoints for token IDs</t>
  </si>
  <si>
    <t>N</t>
  </si>
  <si>
    <t>domestic-payment-consents</t>
  </si>
  <si>
    <t>POST /domestic-payment-consents</t>
  </si>
  <si>
    <t>PISP</t>
  </si>
  <si>
    <t>Y</t>
  </si>
  <si>
    <t>GET /domestic-payment-consents/{ConsentId}</t>
  </si>
  <si>
    <t>GET /domestic-payment-consents/{ConsentId}/funds-confirmation</t>
  </si>
  <si>
    <t>CoF</t>
  </si>
  <si>
    <t>domestic-payments</t>
  </si>
  <si>
    <t>POST /domestic-payments</t>
  </si>
  <si>
    <t>GET /domestic-payments/{DomesticPaymentId}</t>
  </si>
  <si>
    <t>international-payment-consents</t>
  </si>
  <si>
    <t>POST /international-payment-consents</t>
  </si>
  <si>
    <t>GET /international-payment-consents/{ConsentId}</t>
  </si>
  <si>
    <t>GET /international-payment-consents/{ConsentId}/funds-confirmation</t>
  </si>
  <si>
    <t>international-payments</t>
  </si>
  <si>
    <t>POST /international-payments</t>
  </si>
  <si>
    <t>GET /international-payments/{InternationalPaymentId}</t>
  </si>
  <si>
    <t>account-access-consents</t>
  </si>
  <si>
    <t>POST /account-access-consents</t>
  </si>
  <si>
    <t>AISP</t>
  </si>
  <si>
    <t>GET /account-access-consents/{ConsentId}</t>
  </si>
  <si>
    <t>DELETE /account-access-consents/{ConsentId}</t>
  </si>
  <si>
    <t>accounts</t>
  </si>
  <si>
    <t>GET /accounts</t>
  </si>
  <si>
    <t>GET /accounts/{AccountId}</t>
  </si>
  <si>
    <t>balances</t>
  </si>
  <si>
    <t>GET /accounts/{AccountId}/balances</t>
  </si>
  <si>
    <t>transactions</t>
  </si>
  <si>
    <t>GET /accounts/{AccountId}/transactions</t>
  </si>
  <si>
    <t>beneficiaries</t>
  </si>
  <si>
    <t>GET /accounts/{AccountId}/beneficiaries</t>
  </si>
  <si>
    <t>party</t>
  </si>
  <si>
    <t>GET /accounts/{AccountId}/party</t>
  </si>
  <si>
    <t>funds-confirmation-consent</t>
  </si>
  <si>
    <t>POST /funds-confirmation-consents</t>
  </si>
  <si>
    <t>CBPII(CoF)</t>
  </si>
  <si>
    <t>GET /funds-confirmation-consents/{ConsentId}</t>
  </si>
  <si>
    <t>DELETE /funds-confirmation-consents/{ConsentId}</t>
  </si>
  <si>
    <t>funds-confirmation</t>
  </si>
  <si>
    <t>POST /funds-confirmations</t>
  </si>
  <si>
    <t>ASPSP performance data by endpoint</t>
  </si>
  <si>
    <t>ASPSP name</t>
  </si>
  <si>
    <r>
      <rPr>
        <sz val="11"/>
        <color indexed="8"/>
        <rFont val="Calibri"/>
        <charset val="134"/>
      </rPr>
      <t>I</t>
    </r>
    <r>
      <rPr>
        <sz val="11"/>
        <color indexed="8"/>
        <rFont val="Calibri"/>
        <charset val="134"/>
      </rPr>
      <t>CBC</t>
    </r>
  </si>
  <si>
    <t>Interface name/ID</t>
  </si>
  <si>
    <t>ICBC PSD2 API</t>
  </si>
  <si>
    <t>Report start date</t>
  </si>
  <si>
    <t>There was no transaction via dedicated interface for ICBC EUROPE SA in the statistics period.</t>
  </si>
  <si>
    <t>Date</t>
  </si>
  <si>
    <t>Endpoint name</t>
  </si>
  <si>
    <t>Service</t>
  </si>
  <si>
    <t>Used to calculate response time (Y/N)</t>
  </si>
  <si>
    <t>Total response time (ms)</t>
  </si>
  <si>
    <t>Total file size (MB)</t>
  </si>
  <si>
    <t xml:space="preserve">Total volume of API calls  </t>
  </si>
  <si>
    <t>Volume of errors</t>
  </si>
  <si>
    <t>Dedicated interface: availability and performance report</t>
  </si>
  <si>
    <t>Uptime (%)</t>
  </si>
  <si>
    <t>All downtime (%)</t>
  </si>
  <si>
    <t xml:space="preserve">PISP response (ms) </t>
  </si>
  <si>
    <r>
      <rPr>
        <b/>
        <sz val="11"/>
        <color indexed="8"/>
        <rFont val="Calibri"/>
        <charset val="134"/>
      </rPr>
      <t xml:space="preserve">PISP response per MB (ms/MB) </t>
    </r>
  </si>
  <si>
    <t>AISP response (ms)</t>
  </si>
  <si>
    <t>AISP response per MB (ms/MB)</t>
  </si>
  <si>
    <t>CoF response (ms)</t>
  </si>
  <si>
    <t>Error rate (%)</t>
  </si>
  <si>
    <t>Month</t>
  </si>
  <si>
    <t>PSU interface: availability and performance report</t>
  </si>
  <si>
    <t>Internet Banking (Corporate)</t>
  </si>
  <si>
    <t>Downtime (%)</t>
  </si>
  <si>
    <t>PISP response (ms)</t>
  </si>
  <si>
    <t>.</t>
  </si>
  <si>
    <t>Performance &amp; Availability - Dedicated and PSU Interfaces</t>
  </si>
  <si>
    <t xml:space="preserve"> ReportDate</t>
  </si>
  <si>
    <t>ASPSP Brand ID</t>
  </si>
  <si>
    <t>Interface Type</t>
  </si>
  <si>
    <t>Channel/Service</t>
  </si>
  <si>
    <t>Uptime (%)
(8.1)</t>
  </si>
  <si>
    <t>Planned Downtime (%)
(8.2)</t>
  </si>
  <si>
    <t>Unplanned Downtime (%)
(8.3)</t>
  </si>
  <si>
    <t>Median Response Time
Time to Last Byte
(8.6/8.7/8.8)</t>
  </si>
  <si>
    <t>PSU Interface</t>
  </si>
  <si>
    <t>Online Banking</t>
  </si>
  <si>
    <t>Business Online Banking</t>
  </si>
  <si>
    <t>Dedicated</t>
  </si>
  <si>
    <t>AIS</t>
  </si>
  <si>
    <t>PIS</t>
  </si>
  <si>
    <t>CBPII</t>
  </si>
  <si>
    <t>Performance &amp; Availability Benchmarking (NCA)</t>
  </si>
  <si>
    <t xml:space="preserve"> ReportQuarter</t>
  </si>
  <si>
    <t>Uptime
(8.1)</t>
  </si>
  <si>
    <t>Benchmark Met 
(98.17%)</t>
  </si>
  <si>
    <t>Planned Downtime
(8.2)</t>
  </si>
  <si>
    <t>Benchmark Met 
(1.65%)</t>
  </si>
  <si>
    <t>Unplanned Downtime
(8.3)</t>
  </si>
  <si>
    <t>Benchmark Met 
(0.18%)</t>
  </si>
  <si>
    <t>Q2 2019</t>
  </si>
  <si>
    <t>N/A</t>
  </si>
  <si>
    <t>Mobile Banking</t>
  </si>
  <si>
    <t>Internet Banking (Personal)</t>
  </si>
</sst>
</file>

<file path=xl/styles.xml><?xml version="1.0" encoding="utf-8"?>
<styleSheet xmlns="http://schemas.openxmlformats.org/spreadsheetml/2006/main">
  <numFmts count="5">
    <numFmt numFmtId="176" formatCode="_ &quot;￥&quot;* #,##0.00_ ;_ &quot;￥&quot;* \-#,##0.00_ ;_ &quot;￥&quot;* &quot;-&quot;??_ ;_ @_ "/>
    <numFmt numFmtId="177" formatCode="dd\ mmm\ yyyy"/>
    <numFmt numFmtId="178" formatCode="_ * #,##0_ ;_ * \-#,##0_ ;_ * &quot;-&quot;_ ;_ @_ "/>
    <numFmt numFmtId="179" formatCode="_ &quot;￥&quot;* #,##0_ ;_ &quot;￥&quot;* \-#,##0_ ;_ &quot;￥&quot;* &quot;-&quot;_ ;_ @_ "/>
    <numFmt numFmtId="43" formatCode="_-* #,##0.00_-;\-* #,##0.00_-;_-* &quot;-&quot;??_-;_-@_-"/>
  </numFmts>
  <fonts count="32">
    <font>
      <sz val="11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sz val="11"/>
      <name val="Calibri"/>
      <charset val="134"/>
    </font>
    <font>
      <sz val="10"/>
      <name val="Arial"/>
      <charset val="0"/>
    </font>
    <font>
      <sz val="11"/>
      <color indexed="9"/>
      <name val="Calibri"/>
      <charset val="134"/>
    </font>
    <font>
      <b/>
      <sz val="14"/>
      <color indexed="8"/>
      <name val="Calibri"/>
      <charset val="134"/>
    </font>
    <font>
      <sz val="10"/>
      <color indexed="8"/>
      <name val="Calibri"/>
      <charset val="134"/>
    </font>
    <font>
      <i/>
      <sz val="10"/>
      <color indexed="8"/>
      <name val="Calibri"/>
      <charset val="134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1"/>
      <color indexed="10"/>
      <name val="Calibri"/>
      <charset val="134"/>
    </font>
    <font>
      <sz val="11"/>
      <color indexed="9"/>
      <name val="Calibri"/>
      <charset val="0"/>
    </font>
    <font>
      <sz val="11"/>
      <color indexed="8"/>
      <name val="宋体"/>
      <charset val="134"/>
    </font>
    <font>
      <b/>
      <sz val="11"/>
      <color indexed="9"/>
      <name val="Calibri"/>
      <charset val="0"/>
    </font>
    <font>
      <sz val="11"/>
      <color indexed="8"/>
      <name val="Calibri"/>
      <charset val="0"/>
    </font>
    <font>
      <sz val="10"/>
      <name val="Arial"/>
      <charset val="134"/>
    </font>
    <font>
      <b/>
      <sz val="15"/>
      <color indexed="62"/>
      <name val="Calibri"/>
      <charset val="134"/>
    </font>
    <font>
      <i/>
      <sz val="11"/>
      <color indexed="23"/>
      <name val="Calibri"/>
      <charset val="0"/>
    </font>
    <font>
      <b/>
      <sz val="13"/>
      <color indexed="62"/>
      <name val="Calibri"/>
      <charset val="134"/>
    </font>
    <font>
      <b/>
      <sz val="11"/>
      <color indexed="63"/>
      <name val="Calibri"/>
      <charset val="0"/>
    </font>
    <font>
      <b/>
      <sz val="11"/>
      <color indexed="62"/>
      <name val="Calibri"/>
      <charset val="134"/>
    </font>
    <font>
      <sz val="11"/>
      <color indexed="60"/>
      <name val="Calibri"/>
      <charset val="0"/>
    </font>
    <font>
      <b/>
      <sz val="11"/>
      <color indexed="52"/>
      <name val="Calibri"/>
      <charset val="0"/>
    </font>
    <font>
      <sz val="11"/>
      <color indexed="17"/>
      <name val="Calibri"/>
      <charset val="0"/>
    </font>
    <font>
      <sz val="11"/>
      <color indexed="10"/>
      <name val="Calibri"/>
      <charset val="0"/>
    </font>
    <font>
      <b/>
      <sz val="11"/>
      <color indexed="8"/>
      <name val="Calibri"/>
      <charset val="0"/>
    </font>
    <font>
      <sz val="11"/>
      <color indexed="52"/>
      <name val="Calibri"/>
      <charset val="0"/>
    </font>
    <font>
      <u/>
      <sz val="11"/>
      <color indexed="20"/>
      <name val="Calibri"/>
      <charset val="0"/>
    </font>
    <font>
      <b/>
      <sz val="18"/>
      <color indexed="62"/>
      <name val="Calibri"/>
      <charset val="134"/>
    </font>
    <font>
      <u/>
      <sz val="11"/>
      <color indexed="12"/>
      <name val="Calibri"/>
      <charset val="0"/>
    </font>
    <font>
      <sz val="11"/>
      <color indexed="62"/>
      <name val="Calibri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0" fillId="6" borderId="12" applyNumberFormat="0" applyFon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4" borderId="16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0" fillId="2" borderId="14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2" borderId="16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0" applyNumberFormat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</cellStyleXfs>
  <cellXfs count="92">
    <xf numFmtId="0" fontId="0" fillId="0" borderId="0" xfId="0" applyAlignment="1"/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177" fontId="0" fillId="2" borderId="0" xfId="0" applyNumberFormat="1" applyFill="1" applyAlignment="1">
      <alignment horizontal="left" vertical="top"/>
    </xf>
    <xf numFmtId="10" fontId="0" fillId="2" borderId="0" xfId="0" applyNumberFormat="1" applyFill="1" applyAlignment="1">
      <alignment horizontal="center" vertical="top"/>
    </xf>
    <xf numFmtId="3" fontId="0" fillId="2" borderId="0" xfId="0" applyNumberFormat="1" applyFill="1" applyAlignment="1">
      <alignment horizontal="center" vertical="top"/>
    </xf>
    <xf numFmtId="177" fontId="1" fillId="2" borderId="0" xfId="0" applyNumberFormat="1" applyFont="1" applyFill="1" applyAlignment="1">
      <alignment horizontal="left" vertical="top"/>
    </xf>
    <xf numFmtId="10" fontId="1" fillId="2" borderId="0" xfId="0" applyNumberFormat="1" applyFont="1" applyFill="1" applyAlignment="1">
      <alignment horizontal="center" vertical="top"/>
    </xf>
    <xf numFmtId="3" fontId="1" fillId="2" borderId="0" xfId="0" applyNumberFormat="1" applyFont="1" applyFill="1" applyAlignment="1">
      <alignment horizontal="center" vertical="top"/>
    </xf>
    <xf numFmtId="177" fontId="2" fillId="3" borderId="1" xfId="0" applyNumberFormat="1" applyFont="1" applyFill="1" applyBorder="1" applyAlignment="1">
      <alignment horizontal="left" vertical="top"/>
    </xf>
    <xf numFmtId="10" fontId="0" fillId="2" borderId="1" xfId="0" applyNumberFormat="1" applyFill="1" applyBorder="1" applyAlignment="1">
      <alignment horizontal="left" vertical="top"/>
    </xf>
    <xf numFmtId="10" fontId="0" fillId="2" borderId="1" xfId="0" applyNumberFormat="1" applyFont="1" applyFill="1" applyBorder="1" applyAlignment="1">
      <alignment horizontal="left" vertical="top"/>
    </xf>
    <xf numFmtId="177" fontId="0" fillId="2" borderId="1" xfId="0" applyNumberFormat="1" applyFill="1" applyBorder="1" applyAlignment="1">
      <alignment horizontal="left" vertical="top"/>
    </xf>
    <xf numFmtId="0" fontId="0" fillId="2" borderId="0" xfId="0" applyFill="1" applyBorder="1" applyAlignment="1">
      <alignment horizontal="center" vertical="top"/>
    </xf>
    <xf numFmtId="3" fontId="0" fillId="2" borderId="0" xfId="0" applyNumberFormat="1" applyFill="1" applyBorder="1" applyAlignment="1">
      <alignment horizontal="center" vertical="top"/>
    </xf>
    <xf numFmtId="177" fontId="2" fillId="3" borderId="1" xfId="0" applyNumberFormat="1" applyFont="1" applyFill="1" applyBorder="1" applyAlignment="1">
      <alignment horizontal="left" vertical="top" wrapText="1"/>
    </xf>
    <xf numFmtId="10" fontId="2" fillId="3" borderId="1" xfId="0" applyNumberFormat="1" applyFont="1" applyFill="1" applyBorder="1" applyAlignment="1">
      <alignment horizontal="center" vertical="top" wrapText="1"/>
    </xf>
    <xf numFmtId="3" fontId="2" fillId="3" borderId="1" xfId="0" applyNumberFormat="1" applyFont="1" applyFill="1" applyBorder="1" applyAlignment="1">
      <alignment horizontal="center" vertical="top" wrapText="1"/>
    </xf>
    <xf numFmtId="10" fontId="0" fillId="2" borderId="1" xfId="0" applyNumberFormat="1" applyFill="1" applyBorder="1" applyAlignment="1">
      <alignment horizontal="center" vertical="top"/>
    </xf>
    <xf numFmtId="10" fontId="0" fillId="2" borderId="2" xfId="0" applyNumberFormat="1" applyFill="1" applyBorder="1" applyAlignment="1">
      <alignment horizontal="center" vertical="top"/>
    </xf>
    <xf numFmtId="4" fontId="0" fillId="0" borderId="1" xfId="0" applyNumberFormat="1" applyFont="1" applyFill="1" applyBorder="1" applyAlignment="1"/>
    <xf numFmtId="2" fontId="0" fillId="0" borderId="1" xfId="0" applyNumberFormat="1" applyFont="1" applyFill="1" applyBorder="1" applyAlignment="1"/>
    <xf numFmtId="177" fontId="3" fillId="2" borderId="1" xfId="0" applyNumberFormat="1" applyFont="1" applyFill="1" applyBorder="1" applyAlignment="1">
      <alignment horizontal="left" vertical="top"/>
    </xf>
    <xf numFmtId="10" fontId="3" fillId="2" borderId="2" xfId="0" applyNumberFormat="1" applyFont="1" applyFill="1" applyBorder="1" applyAlignment="1">
      <alignment horizontal="center" vertical="top"/>
    </xf>
    <xf numFmtId="4" fontId="3" fillId="0" borderId="1" xfId="0" applyNumberFormat="1" applyFont="1" applyFill="1" applyBorder="1" applyAlignment="1"/>
    <xf numFmtId="2" fontId="3" fillId="0" borderId="1" xfId="0" applyNumberFormat="1" applyFont="1" applyFill="1" applyBorder="1" applyAlignment="1"/>
    <xf numFmtId="177" fontId="0" fillId="0" borderId="1" xfId="0" applyNumberFormat="1" applyFill="1" applyBorder="1" applyAlignment="1">
      <alignment horizontal="left" vertical="top"/>
    </xf>
    <xf numFmtId="10" fontId="0" fillId="0" borderId="2" xfId="0" applyNumberFormat="1" applyFill="1" applyBorder="1" applyAlignment="1">
      <alignment horizontal="center" vertical="top"/>
    </xf>
    <xf numFmtId="10" fontId="0" fillId="2" borderId="0" xfId="0" applyNumberFormat="1" applyFill="1" applyBorder="1" applyAlignment="1">
      <alignment horizontal="center" vertical="top"/>
    </xf>
    <xf numFmtId="4" fontId="0" fillId="0" borderId="1" xfId="0" applyNumberFormat="1" applyFont="1" applyFill="1" applyBorder="1" applyAlignment="1">
      <alignment horizontal="right"/>
    </xf>
    <xf numFmtId="4" fontId="4" fillId="0" borderId="1" xfId="0" applyNumberFormat="1" applyFont="1" applyFill="1" applyBorder="1" applyAlignment="1">
      <alignment horizontal="right"/>
    </xf>
    <xf numFmtId="10" fontId="3" fillId="2" borderId="1" xfId="0" applyNumberFormat="1" applyFont="1" applyFill="1" applyBorder="1" applyAlignment="1">
      <alignment horizontal="center" vertical="top"/>
    </xf>
    <xf numFmtId="10" fontId="0" fillId="0" borderId="1" xfId="0" applyNumberFormat="1" applyFill="1" applyBorder="1" applyAlignment="1">
      <alignment horizontal="center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0" fontId="5" fillId="0" borderId="0" xfId="0" applyNumberFormat="1" applyFont="1" applyAlignment="1"/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58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10" fontId="0" fillId="0" borderId="7" xfId="5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5" fillId="0" borderId="0" xfId="0" applyFont="1" applyAlignment="1"/>
    <xf numFmtId="0" fontId="7" fillId="0" borderId="1" xfId="0" applyFont="1" applyBorder="1" applyAlignment="1">
      <alignment horizontal="left"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7" xfId="5" applyFont="1" applyBorder="1" applyAlignment="1">
      <alignment horizontal="center" vertical="center"/>
    </xf>
    <xf numFmtId="0" fontId="7" fillId="0" borderId="1" xfId="0" applyFont="1" applyBorder="1" applyAlignment="1"/>
    <xf numFmtId="2" fontId="0" fillId="0" borderId="1" xfId="5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/>
    <xf numFmtId="9" fontId="0" fillId="0" borderId="1" xfId="5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0" fillId="0" borderId="7" xfId="1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Fill="1" applyBorder="1" applyAlignment="1"/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2" fillId="0" borderId="0" xfId="0" applyFont="1" applyAlignment="1"/>
    <xf numFmtId="0" fontId="0" fillId="0" borderId="1" xfId="1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/>
    </xf>
    <xf numFmtId="177" fontId="1" fillId="2" borderId="0" xfId="0" applyNumberFormat="1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vertical="top"/>
    </xf>
    <xf numFmtId="3" fontId="1" fillId="2" borderId="0" xfId="0" applyNumberFormat="1" applyFont="1" applyFill="1" applyBorder="1" applyAlignment="1">
      <alignment horizontal="center" vertical="top"/>
    </xf>
    <xf numFmtId="177" fontId="0" fillId="2" borderId="0" xfId="0" applyNumberFormat="1" applyFill="1" applyBorder="1" applyAlignment="1">
      <alignment horizontal="left" vertical="top"/>
    </xf>
    <xf numFmtId="177" fontId="11" fillId="2" borderId="10" xfId="0" applyNumberFormat="1" applyFont="1" applyFill="1" applyBorder="1" applyAlignment="1">
      <alignment horizontal="left" vertical="top"/>
    </xf>
    <xf numFmtId="0" fontId="11" fillId="0" borderId="10" xfId="0" applyFont="1" applyBorder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3" fontId="0" fillId="2" borderId="0" xfId="0" applyNumberFormat="1" applyFill="1" applyBorder="1" applyAlignment="1">
      <alignment horizontal="left" vertical="top"/>
    </xf>
    <xf numFmtId="10" fontId="0" fillId="2" borderId="0" xfId="5" applyNumberFormat="1" applyFont="1" applyFill="1" applyBorder="1" applyAlignment="1">
      <alignment horizontal="left" vertical="top"/>
    </xf>
    <xf numFmtId="0" fontId="0" fillId="2" borderId="0" xfId="0" applyFill="1" applyAlignment="1">
      <alignment horizontal="center" vertical="top"/>
    </xf>
    <xf numFmtId="1" fontId="0" fillId="2" borderId="0" xfId="0" applyNumberFormat="1" applyFill="1" applyAlignment="1">
      <alignment horizontal="left" vertical="top"/>
    </xf>
    <xf numFmtId="1" fontId="1" fillId="2" borderId="0" xfId="0" applyNumberFormat="1" applyFont="1" applyFill="1" applyAlignment="1">
      <alignment horizontal="left" vertical="top"/>
    </xf>
    <xf numFmtId="0" fontId="1" fillId="2" borderId="0" xfId="0" applyFont="1" applyFill="1" applyAlignment="1">
      <alignment horizontal="center" vertical="top"/>
    </xf>
    <xf numFmtId="1" fontId="2" fillId="3" borderId="1" xfId="0" applyNumberFormat="1" applyFont="1" applyFill="1" applyBorder="1" applyAlignment="1">
      <alignment horizontal="left" vertical="top" wrapText="1"/>
    </xf>
    <xf numFmtId="1" fontId="0" fillId="2" borderId="1" xfId="0" applyNumberForma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 vertical="top"/>
    </xf>
  </cellXfs>
  <cellStyles count="52">
    <cellStyle name="常规" xfId="0" builtinId="0"/>
    <cellStyle name="千位分隔" xfId="1" builtinId="3"/>
    <cellStyle name="40% - Accent1" xfId="2"/>
    <cellStyle name="货币" xfId="3" builtinId="4"/>
    <cellStyle name="千位分隔[0]" xfId="4" builtinId="6"/>
    <cellStyle name="百分比" xfId="5" builtinId="5"/>
    <cellStyle name="货币[0]" xfId="6" builtinId="7"/>
    <cellStyle name="Heading 2" xfId="7"/>
    <cellStyle name="Note" xfId="8"/>
    <cellStyle name="Check Cell" xfId="9"/>
    <cellStyle name="超链接" xfId="10" builtinId="8"/>
    <cellStyle name="60% - Accent4" xfId="11"/>
    <cellStyle name="已访问的超链接" xfId="12" builtinId="9"/>
    <cellStyle name="40% - Accent3" xfId="13"/>
    <cellStyle name="Warning Text" xfId="14"/>
    <cellStyle name="40% - Accent2" xfId="15"/>
    <cellStyle name="Title" xfId="16"/>
    <cellStyle name="CExplanatory Text" xfId="17"/>
    <cellStyle name="Heading 1" xfId="18"/>
    <cellStyle name="Heading 3" xfId="19"/>
    <cellStyle name="Heading 4" xfId="20"/>
    <cellStyle name="Input" xfId="21"/>
    <cellStyle name="60% - Accent3" xfId="22"/>
    <cellStyle name="Good" xfId="23"/>
    <cellStyle name="Output" xfId="24"/>
    <cellStyle name="20% - Accent1" xfId="25"/>
    <cellStyle name="Calculation" xfId="26"/>
    <cellStyle name="Linked Cell" xfId="27"/>
    <cellStyle name="Total" xfId="28"/>
    <cellStyle name="Bad" xfId="29"/>
    <cellStyle name="Neutral" xfId="30"/>
    <cellStyle name="Accent1" xfId="31"/>
    <cellStyle name="Normal 2" xfId="32"/>
    <cellStyle name="20% - Accent5" xfId="33"/>
    <cellStyle name="60% - Accent1" xfId="34"/>
    <cellStyle name="Accent2" xfId="35"/>
    <cellStyle name="20% - Accent2" xfId="36"/>
    <cellStyle name="Normal 3" xfId="37"/>
    <cellStyle name="20% - Accent6" xfId="38"/>
    <cellStyle name="60% - Accent2" xfId="39"/>
    <cellStyle name="Accent3" xfId="40"/>
    <cellStyle name="20% - Accent3" xfId="41"/>
    <cellStyle name="Accent4" xfId="42"/>
    <cellStyle name=" Writer Import]_x000d__x000a_Display Dialog=No_x000d__x000a__x000d__x000a_[Horizontal Arrange]_x000d__x000a_Dimensions Interlocking=Yes_x000d__x000a_Sum Hierarchy=Yes_x000d__x000a_Generate" xfId="43"/>
    <cellStyle name="20% - Accent4" xfId="44"/>
    <cellStyle name="40% - Accent4" xfId="45"/>
    <cellStyle name="Accent5" xfId="46"/>
    <cellStyle name="40% - Accent5" xfId="47"/>
    <cellStyle name="60% - Accent5" xfId="48"/>
    <cellStyle name="Accent6" xfId="49"/>
    <cellStyle name="40% - Accent6" xfId="50"/>
    <cellStyle name="60% - Accent6" xfId="51"/>
  </cellStyles>
  <dxfs count="2">
    <dxf>
      <fill>
        <patternFill>
          <fgColor indexed="10"/>
          <bgColor indexed="11"/>
        </patternFill>
      </fill>
    </dxf>
    <dxf>
      <font>
        <color indexed="9"/>
      </font>
      <fill>
        <patternFill>
          <fgColor indexed="10"/>
          <bgColor indexed="10"/>
        </patternFill>
      </fill>
    </dxf>
  </dxf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/123.48.14.1/Banking/Shared%20BKG/BKG%20DEPT%202018/&#12304;PSD2&#12305;/Implementation/API/&#38376;&#25143;&#32593;&#31449;&#26356;&#26032;/20210205/2020%20Q4/Quarterly%20Statistics%20&#8211;%20ICBC%20Europe%20S.A.%202020-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/123.48.14.1/Operation%20Management%20Department/Shared%20OMD%20(BD%20move%20to%20OMD)/&#12304;PSD2&#12305;/API/2023%202&#23395;&#24230;/2023_1_quarte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ndpoints"/>
      <sheetName val="Data"/>
      <sheetName val="Dedicated interface report"/>
      <sheetName val="PSU interface report 1"/>
      <sheetName val="PSU interface report 2"/>
      <sheetName val="1. P &amp; A (NCA)"/>
      <sheetName val="1B. P &amp; A Benchmarking (NCA)"/>
    </sheetNames>
    <sheetDataSet>
      <sheetData sheetId="0" refreshError="1"/>
      <sheetData sheetId="1" refreshError="1">
        <row r="3">
          <cell r="B3" t="str">
            <v>ICBC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Endpoints"/>
      <sheetName val="Data"/>
      <sheetName val="Dedicated interface report"/>
      <sheetName val="PSU interface report 1"/>
      <sheetName val="1. P &amp; A (NCA)"/>
      <sheetName val="1B. P &amp; A Benchmarking (NCA)"/>
    </sheetNames>
    <sheetDataSet>
      <sheetData sheetId="0"/>
      <sheetData sheetId="1">
        <row r="3">
          <cell r="B3" t="str">
            <v>ICBC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23"/>
  </sheetPr>
  <dimension ref="A1:E34"/>
  <sheetViews>
    <sheetView workbookViewId="0">
      <pane ySplit="3" topLeftCell="A4" activePane="bottomLeft" state="frozen"/>
      <selection/>
      <selection pane="bottomLeft" activeCell="A1" sqref="A1"/>
    </sheetView>
  </sheetViews>
  <sheetFormatPr defaultColWidth="10.8190476190476" defaultRowHeight="15" outlineLevelCol="4"/>
  <cols>
    <col min="1" max="1" width="16.8190476190476" style="86" customWidth="1"/>
    <col min="2" max="2" width="40.8190476190476" style="2" customWidth="1"/>
    <col min="3" max="3" width="70.8190476190476" style="2" customWidth="1"/>
    <col min="4" max="4" width="16.8190476190476" style="85" customWidth="1"/>
    <col min="5" max="5" width="45" style="85" customWidth="1"/>
    <col min="6" max="16384" width="10.8190476190476" style="2"/>
  </cols>
  <sheetData>
    <row r="1" s="1" customFormat="1" ht="23.25" spans="1:5">
      <c r="A1" s="87" t="s">
        <v>0</v>
      </c>
      <c r="D1" s="88"/>
      <c r="E1" s="88"/>
    </row>
    <row r="3" s="4" customFormat="1" ht="28.5" spans="1:5">
      <c r="A3" s="89" t="s">
        <v>1</v>
      </c>
      <c r="B3" s="82" t="s">
        <v>2</v>
      </c>
      <c r="C3" s="82" t="s">
        <v>3</v>
      </c>
      <c r="D3" s="81" t="s">
        <v>4</v>
      </c>
      <c r="E3" s="81" t="s">
        <v>5</v>
      </c>
    </row>
    <row r="4" spans="1:5">
      <c r="A4" s="90">
        <v>0</v>
      </c>
      <c r="B4" s="74" t="s">
        <v>6</v>
      </c>
      <c r="C4" s="74" t="s">
        <v>7</v>
      </c>
      <c r="D4" s="73" t="s">
        <v>6</v>
      </c>
      <c r="E4" s="73" t="s">
        <v>8</v>
      </c>
    </row>
    <row r="5" spans="1:5">
      <c r="A5" s="90">
        <v>1</v>
      </c>
      <c r="B5" s="74" t="s">
        <v>9</v>
      </c>
      <c r="C5" s="74" t="s">
        <v>10</v>
      </c>
      <c r="D5" s="73" t="s">
        <v>11</v>
      </c>
      <c r="E5" s="73" t="s">
        <v>12</v>
      </c>
    </row>
    <row r="6" spans="1:5">
      <c r="A6" s="90">
        <v>2</v>
      </c>
      <c r="B6" s="74" t="s">
        <v>9</v>
      </c>
      <c r="C6" s="74" t="s">
        <v>13</v>
      </c>
      <c r="D6" s="73" t="s">
        <v>11</v>
      </c>
      <c r="E6" s="73" t="s">
        <v>12</v>
      </c>
    </row>
    <row r="7" spans="1:5">
      <c r="A7" s="90">
        <v>3</v>
      </c>
      <c r="B7" s="74" t="s">
        <v>9</v>
      </c>
      <c r="C7" s="74" t="s">
        <v>14</v>
      </c>
      <c r="D7" s="73" t="s">
        <v>15</v>
      </c>
      <c r="E7" s="73" t="s">
        <v>12</v>
      </c>
    </row>
    <row r="8" spans="1:5">
      <c r="A8" s="90">
        <v>4</v>
      </c>
      <c r="B8" s="74" t="s">
        <v>16</v>
      </c>
      <c r="C8" s="74" t="s">
        <v>17</v>
      </c>
      <c r="D8" s="73" t="s">
        <v>11</v>
      </c>
      <c r="E8" s="73" t="s">
        <v>12</v>
      </c>
    </row>
    <row r="9" spans="1:5">
      <c r="A9" s="90">
        <v>5</v>
      </c>
      <c r="B9" s="74" t="s">
        <v>16</v>
      </c>
      <c r="C9" s="74" t="s">
        <v>18</v>
      </c>
      <c r="D9" s="73" t="s">
        <v>11</v>
      </c>
      <c r="E9" s="73" t="s">
        <v>12</v>
      </c>
    </row>
    <row r="10" s="85" customFormat="1" spans="1:5">
      <c r="A10" s="90">
        <v>14</v>
      </c>
      <c r="B10" s="74" t="s">
        <v>19</v>
      </c>
      <c r="C10" s="74" t="s">
        <v>20</v>
      </c>
      <c r="D10" s="73" t="s">
        <v>11</v>
      </c>
      <c r="E10" s="73" t="s">
        <v>12</v>
      </c>
    </row>
    <row r="11" s="85" customFormat="1" spans="1:5">
      <c r="A11" s="90">
        <v>15</v>
      </c>
      <c r="B11" s="74" t="s">
        <v>19</v>
      </c>
      <c r="C11" s="74" t="s">
        <v>21</v>
      </c>
      <c r="D11" s="73" t="s">
        <v>11</v>
      </c>
      <c r="E11" s="73" t="s">
        <v>12</v>
      </c>
    </row>
    <row r="12" s="85" customFormat="1" spans="1:5">
      <c r="A12" s="90">
        <v>16</v>
      </c>
      <c r="B12" s="74" t="s">
        <v>19</v>
      </c>
      <c r="C12" s="74" t="s">
        <v>22</v>
      </c>
      <c r="D12" s="73" t="s">
        <v>15</v>
      </c>
      <c r="E12" s="73" t="s">
        <v>12</v>
      </c>
    </row>
    <row r="13" s="85" customFormat="1" spans="1:5">
      <c r="A13" s="90">
        <v>17</v>
      </c>
      <c r="B13" s="74" t="s">
        <v>23</v>
      </c>
      <c r="C13" s="74" t="s">
        <v>24</v>
      </c>
      <c r="D13" s="73" t="s">
        <v>11</v>
      </c>
      <c r="E13" s="73" t="s">
        <v>12</v>
      </c>
    </row>
    <row r="14" s="85" customFormat="1" spans="1:5">
      <c r="A14" s="90">
        <v>18</v>
      </c>
      <c r="B14" s="74" t="s">
        <v>23</v>
      </c>
      <c r="C14" s="74" t="s">
        <v>25</v>
      </c>
      <c r="D14" s="73" t="s">
        <v>11</v>
      </c>
      <c r="E14" s="73" t="s">
        <v>12</v>
      </c>
    </row>
    <row r="15" spans="1:5">
      <c r="A15" s="90">
        <v>35</v>
      </c>
      <c r="B15" s="74" t="s">
        <v>26</v>
      </c>
      <c r="C15" s="74" t="s">
        <v>27</v>
      </c>
      <c r="D15" s="73" t="s">
        <v>28</v>
      </c>
      <c r="E15" s="73" t="s">
        <v>12</v>
      </c>
    </row>
    <row r="16" spans="1:5">
      <c r="A16" s="90">
        <v>36</v>
      </c>
      <c r="B16" s="74" t="s">
        <v>26</v>
      </c>
      <c r="C16" s="74" t="s">
        <v>29</v>
      </c>
      <c r="D16" s="73" t="s">
        <v>28</v>
      </c>
      <c r="E16" s="73" t="s">
        <v>12</v>
      </c>
    </row>
    <row r="17" spans="1:5">
      <c r="A17" s="90">
        <v>37</v>
      </c>
      <c r="B17" s="74" t="s">
        <v>26</v>
      </c>
      <c r="C17" s="74" t="s">
        <v>30</v>
      </c>
      <c r="D17" s="73" t="s">
        <v>28</v>
      </c>
      <c r="E17" s="73" t="s">
        <v>12</v>
      </c>
    </row>
    <row r="18" spans="1:5">
      <c r="A18" s="90">
        <v>38</v>
      </c>
      <c r="B18" s="74" t="s">
        <v>31</v>
      </c>
      <c r="C18" s="74" t="s">
        <v>32</v>
      </c>
      <c r="D18" s="73" t="s">
        <v>28</v>
      </c>
      <c r="E18" s="73" t="s">
        <v>12</v>
      </c>
    </row>
    <row r="19" spans="1:5">
      <c r="A19" s="90">
        <v>39</v>
      </c>
      <c r="B19" s="74" t="s">
        <v>31</v>
      </c>
      <c r="C19" s="74" t="s">
        <v>33</v>
      </c>
      <c r="D19" s="73" t="s">
        <v>28</v>
      </c>
      <c r="E19" s="73" t="s">
        <v>12</v>
      </c>
    </row>
    <row r="20" spans="1:5">
      <c r="A20" s="90">
        <v>40</v>
      </c>
      <c r="B20" s="74" t="s">
        <v>34</v>
      </c>
      <c r="C20" s="74" t="s">
        <v>35</v>
      </c>
      <c r="D20" s="73" t="s">
        <v>28</v>
      </c>
      <c r="E20" s="73" t="s">
        <v>12</v>
      </c>
    </row>
    <row r="21" spans="1:5">
      <c r="A21" s="90">
        <v>42</v>
      </c>
      <c r="B21" s="74" t="s">
        <v>36</v>
      </c>
      <c r="C21" s="74" t="s">
        <v>37</v>
      </c>
      <c r="D21" s="73" t="s">
        <v>28</v>
      </c>
      <c r="E21" s="73" t="s">
        <v>12</v>
      </c>
    </row>
    <row r="22" spans="1:5">
      <c r="A22" s="90">
        <v>44</v>
      </c>
      <c r="B22" s="74" t="s">
        <v>38</v>
      </c>
      <c r="C22" s="74" t="s">
        <v>39</v>
      </c>
      <c r="D22" s="73" t="s">
        <v>28</v>
      </c>
      <c r="E22" s="73" t="s">
        <v>12</v>
      </c>
    </row>
    <row r="23" spans="1:5">
      <c r="A23" s="90">
        <v>54</v>
      </c>
      <c r="B23" s="74" t="s">
        <v>40</v>
      </c>
      <c r="C23" s="74" t="s">
        <v>41</v>
      </c>
      <c r="D23" s="73" t="s">
        <v>28</v>
      </c>
      <c r="E23" s="73" t="s">
        <v>12</v>
      </c>
    </row>
    <row r="24" spans="1:5">
      <c r="A24" s="90">
        <v>63</v>
      </c>
      <c r="B24" s="74" t="s">
        <v>42</v>
      </c>
      <c r="C24" s="74" t="s">
        <v>43</v>
      </c>
      <c r="D24" s="91" t="s">
        <v>44</v>
      </c>
      <c r="E24" s="73" t="s">
        <v>8</v>
      </c>
    </row>
    <row r="25" spans="1:5">
      <c r="A25" s="90">
        <v>64</v>
      </c>
      <c r="B25" s="74" t="s">
        <v>42</v>
      </c>
      <c r="C25" s="74" t="s">
        <v>45</v>
      </c>
      <c r="D25" s="91" t="s">
        <v>44</v>
      </c>
      <c r="E25" s="73" t="s">
        <v>8</v>
      </c>
    </row>
    <row r="26" spans="1:5">
      <c r="A26" s="90">
        <v>65</v>
      </c>
      <c r="B26" s="74" t="s">
        <v>42</v>
      </c>
      <c r="C26" s="74" t="s">
        <v>46</v>
      </c>
      <c r="D26" s="91" t="s">
        <v>44</v>
      </c>
      <c r="E26" s="73" t="s">
        <v>8</v>
      </c>
    </row>
    <row r="27" spans="1:5">
      <c r="A27" s="90">
        <v>66</v>
      </c>
      <c r="B27" s="74" t="s">
        <v>47</v>
      </c>
      <c r="C27" s="74" t="s">
        <v>48</v>
      </c>
      <c r="D27" s="91" t="s">
        <v>44</v>
      </c>
      <c r="E27" s="73" t="s">
        <v>8</v>
      </c>
    </row>
    <row r="28" spans="1:5">
      <c r="A28" s="90"/>
      <c r="B28" s="74"/>
      <c r="C28" s="74"/>
      <c r="D28" s="91"/>
      <c r="E28" s="73"/>
    </row>
    <row r="29" spans="1:5">
      <c r="A29" s="90"/>
      <c r="B29" s="74"/>
      <c r="C29" s="74"/>
      <c r="D29" s="73"/>
      <c r="E29" s="73"/>
    </row>
    <row r="30" spans="1:5">
      <c r="A30" s="90"/>
      <c r="B30" s="74"/>
      <c r="C30" s="74"/>
      <c r="D30" s="73"/>
      <c r="E30" s="73"/>
    </row>
    <row r="31" spans="1:5">
      <c r="A31" s="90"/>
      <c r="B31" s="74"/>
      <c r="C31" s="74"/>
      <c r="D31" s="73"/>
      <c r="E31" s="73"/>
    </row>
    <row r="32" spans="1:5">
      <c r="A32" s="90"/>
      <c r="B32" s="74"/>
      <c r="C32" s="74"/>
      <c r="D32" s="73"/>
      <c r="E32" s="73"/>
    </row>
    <row r="33" spans="1:5">
      <c r="A33" s="90"/>
      <c r="B33" s="74"/>
      <c r="C33" s="74"/>
      <c r="D33" s="73"/>
      <c r="E33" s="73"/>
    </row>
    <row r="34" spans="1:5">
      <c r="A34" s="90"/>
      <c r="B34" s="74"/>
      <c r="C34" s="74"/>
      <c r="D34" s="73"/>
      <c r="E34" s="73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17"/>
  </sheetPr>
  <dimension ref="A1:J7"/>
  <sheetViews>
    <sheetView workbookViewId="0">
      <pane ySplit="7" topLeftCell="A12" activePane="bottomLeft" state="frozen"/>
      <selection/>
      <selection pane="bottomLeft" activeCell="C11" sqref="C11"/>
    </sheetView>
  </sheetViews>
  <sheetFormatPr defaultColWidth="9.08571428571429" defaultRowHeight="15" outlineLevelRow="6"/>
  <cols>
    <col min="1" max="1" width="16.8190476190476" style="15" customWidth="1"/>
    <col min="2" max="2" width="18.0857142857143" style="73" customWidth="1"/>
    <col min="3" max="3" width="67.5428571428571" style="74" customWidth="1"/>
    <col min="4" max="4" width="28.8190476190476" style="73" customWidth="1"/>
    <col min="5" max="5" width="16.8190476190476" style="73" customWidth="1"/>
    <col min="6" max="9" width="16.8190476190476" style="71" customWidth="1"/>
    <col min="10" max="16384" width="9.08571428571429" style="2"/>
  </cols>
  <sheetData>
    <row r="1" s="72" customFormat="1" ht="23.25" spans="1:9">
      <c r="A1" s="75" t="s">
        <v>49</v>
      </c>
      <c r="B1" s="76"/>
      <c r="D1" s="76"/>
      <c r="E1" s="76"/>
      <c r="F1" s="77"/>
      <c r="G1" s="77"/>
      <c r="H1" s="77"/>
      <c r="I1" s="77"/>
    </row>
    <row r="2" s="3" customFormat="1" spans="1:9">
      <c r="A2" s="78"/>
      <c r="B2" s="16"/>
      <c r="D2" s="16"/>
      <c r="E2" s="16"/>
      <c r="F2" s="17"/>
      <c r="G2" s="17"/>
      <c r="H2" s="17"/>
      <c r="I2" s="17"/>
    </row>
    <row r="3" s="3" customFormat="1" spans="1:9">
      <c r="A3" s="12" t="s">
        <v>50</v>
      </c>
      <c r="B3" s="14" t="s">
        <v>51</v>
      </c>
      <c r="C3" s="13"/>
      <c r="D3" s="16"/>
      <c r="E3" s="16"/>
      <c r="F3" s="17"/>
      <c r="G3" s="17"/>
      <c r="H3" s="17"/>
      <c r="I3" s="17"/>
    </row>
    <row r="4" s="3" customFormat="1" spans="1:9">
      <c r="A4" s="12" t="s">
        <v>52</v>
      </c>
      <c r="B4" s="14" t="s">
        <v>53</v>
      </c>
      <c r="C4" s="13"/>
      <c r="D4" s="16"/>
      <c r="E4" s="16"/>
      <c r="F4" s="17"/>
      <c r="G4" s="17"/>
      <c r="H4" s="17"/>
      <c r="I4" s="17"/>
    </row>
    <row r="5" s="3" customFormat="1" spans="1:10">
      <c r="A5" s="12" t="s">
        <v>54</v>
      </c>
      <c r="B5" s="15">
        <v>45931</v>
      </c>
      <c r="C5" s="16"/>
      <c r="D5" s="16"/>
      <c r="E5" s="16"/>
      <c r="F5" s="17"/>
      <c r="G5" s="17"/>
      <c r="H5" s="17"/>
      <c r="I5" s="83"/>
      <c r="J5" s="84"/>
    </row>
    <row r="6" s="3" customFormat="1" spans="1:9">
      <c r="A6" s="79" t="s">
        <v>55</v>
      </c>
      <c r="B6" s="80"/>
      <c r="C6" s="80"/>
      <c r="D6" s="80"/>
      <c r="E6" s="80"/>
      <c r="F6" s="80"/>
      <c r="G6" s="17"/>
      <c r="H6" s="17"/>
      <c r="I6" s="17"/>
    </row>
    <row r="7" s="4" customFormat="1" ht="45" spans="1:9">
      <c r="A7" s="18" t="s">
        <v>56</v>
      </c>
      <c r="B7" s="81" t="s">
        <v>1</v>
      </c>
      <c r="C7" s="82" t="s">
        <v>57</v>
      </c>
      <c r="D7" s="81" t="s">
        <v>58</v>
      </c>
      <c r="E7" s="81" t="s">
        <v>59</v>
      </c>
      <c r="F7" s="20" t="s">
        <v>60</v>
      </c>
      <c r="G7" s="20" t="s">
        <v>61</v>
      </c>
      <c r="H7" s="20" t="s">
        <v>62</v>
      </c>
      <c r="I7" s="20" t="s">
        <v>63</v>
      </c>
    </row>
  </sheetData>
  <autoFilter ref="A7:I7"/>
  <mergeCells count="3">
    <mergeCell ref="B3:C3"/>
    <mergeCell ref="B4:C4"/>
    <mergeCell ref="A6:F6"/>
  </mergeCells>
  <dataValidations count="1">
    <dataValidation type="list" allowBlank="1" showInputMessage="1" showErrorMessage="1" sqref="B8:B1048576">
      <formula1>endpoint</formula1>
    </dataValidation>
  </dataValidation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1"/>
  </sheetPr>
  <dimension ref="A1:R98"/>
  <sheetViews>
    <sheetView workbookViewId="0">
      <pane ySplit="6" topLeftCell="A7" activePane="bottomLeft" state="frozen"/>
      <selection/>
      <selection pane="bottomLeft" activeCell="B6" sqref="B6"/>
    </sheetView>
  </sheetViews>
  <sheetFormatPr defaultColWidth="10.8190476190476" defaultRowHeight="15"/>
  <cols>
    <col min="1" max="1" width="16.8190476190476" style="6" customWidth="1"/>
    <col min="2" max="3" width="16.8190476190476" style="7" customWidth="1"/>
    <col min="4" max="4" width="16.8190476190476" style="8" customWidth="1"/>
    <col min="5" max="5" width="49.4571428571429" style="8" customWidth="1"/>
    <col min="6" max="8" width="16.8190476190476" style="8" customWidth="1"/>
    <col min="9" max="9" width="16.8190476190476" style="7" customWidth="1"/>
    <col min="10" max="10" width="1.81904761904762" style="2" customWidth="1"/>
    <col min="11" max="12" width="16.8190476190476" style="7" customWidth="1"/>
    <col min="13" max="15" width="16.8190476190476" style="8" customWidth="1"/>
    <col min="16" max="16" width="16.8190476190476" style="7" customWidth="1"/>
    <col min="17" max="17" width="10.8190476190476" style="2"/>
    <col min="18" max="18" width="10.8190476190476" style="2" hidden="1" customWidth="1"/>
    <col min="19" max="16384" width="10.8190476190476" style="2"/>
  </cols>
  <sheetData>
    <row r="1" s="1" customFormat="1" ht="23.25" spans="1:16">
      <c r="A1" s="9" t="s">
        <v>64</v>
      </c>
      <c r="B1" s="10"/>
      <c r="C1" s="10"/>
      <c r="D1" s="11"/>
      <c r="E1" s="11"/>
      <c r="F1" s="11"/>
      <c r="G1" s="11"/>
      <c r="H1" s="11"/>
      <c r="I1" s="10"/>
      <c r="K1" s="10"/>
      <c r="L1" s="10"/>
      <c r="M1" s="11"/>
      <c r="N1" s="11"/>
      <c r="O1" s="11"/>
      <c r="P1" s="10"/>
    </row>
    <row r="3" spans="1:9">
      <c r="A3" s="12" t="s">
        <v>50</v>
      </c>
      <c r="B3" s="13" t="str">
        <f>Data!B3</f>
        <v>ICBC</v>
      </c>
      <c r="C3" s="13"/>
      <c r="D3" s="13"/>
      <c r="E3" s="13"/>
      <c r="F3" s="13"/>
      <c r="G3" s="13"/>
      <c r="H3" s="13"/>
      <c r="I3" s="13"/>
    </row>
    <row r="4" spans="1:9">
      <c r="A4" s="12" t="s">
        <v>52</v>
      </c>
      <c r="B4" s="14" t="s">
        <v>53</v>
      </c>
      <c r="C4" s="13"/>
      <c r="D4" s="13"/>
      <c r="E4" s="13"/>
      <c r="F4" s="13"/>
      <c r="G4" s="13"/>
      <c r="H4" s="13"/>
      <c r="I4" s="13"/>
    </row>
    <row r="5" s="3" customFormat="1" spans="1:16">
      <c r="A5" s="12" t="s">
        <v>54</v>
      </c>
      <c r="B5" s="15">
        <v>45931</v>
      </c>
      <c r="C5" s="16"/>
      <c r="D5" s="16"/>
      <c r="E5" s="16"/>
      <c r="F5" s="16"/>
      <c r="G5" s="16"/>
      <c r="H5" s="17"/>
      <c r="I5" s="17"/>
      <c r="J5" s="17"/>
      <c r="K5" s="31"/>
      <c r="L5" s="31"/>
      <c r="M5" s="17"/>
      <c r="N5" s="17"/>
      <c r="O5" s="17"/>
      <c r="P5" s="31"/>
    </row>
    <row r="6" s="4" customFormat="1" ht="30" spans="1:18">
      <c r="A6" s="18" t="s">
        <v>56</v>
      </c>
      <c r="B6" s="19" t="s">
        <v>65</v>
      </c>
      <c r="C6" s="19" t="s">
        <v>66</v>
      </c>
      <c r="D6" s="20" t="s">
        <v>67</v>
      </c>
      <c r="E6" s="20" t="s">
        <v>68</v>
      </c>
      <c r="F6" s="20" t="s">
        <v>69</v>
      </c>
      <c r="G6" s="20" t="s">
        <v>70</v>
      </c>
      <c r="H6" s="20" t="s">
        <v>71</v>
      </c>
      <c r="I6" s="19" t="s">
        <v>72</v>
      </c>
      <c r="K6" s="10"/>
      <c r="L6" s="10"/>
      <c r="M6" s="11"/>
      <c r="N6" s="11"/>
      <c r="O6" s="11"/>
      <c r="P6" s="10"/>
      <c r="R6" s="4" t="s">
        <v>73</v>
      </c>
    </row>
    <row r="7" spans="1:18">
      <c r="A7" s="15">
        <f>B5</f>
        <v>45931</v>
      </c>
      <c r="B7" s="21">
        <f>IF(C7="",NA(),1-C7)</f>
        <v>1</v>
      </c>
      <c r="C7" s="21">
        <v>0</v>
      </c>
      <c r="D7" s="71" t="e">
        <f t="shared" ref="D7" si="0">IFERROR((SUMPRODUCT(--(date=$A7),--(service="PISP"),--(used="Y"),response)/SUMPRODUCT(--(date=$A7),--(service="PISP"),--(used="Y"),volume)),NA())</f>
        <v>#N/A</v>
      </c>
      <c r="E7" s="71" t="e">
        <f t="shared" ref="E7" si="1">IFERROR((SUMPRODUCT(--(date=$A7),--(service="PISP"),--(used="Y"),response)/SUMPRODUCT(--(date=$A7),--(service="PISP"),--(used="Y"),size)),NA())</f>
        <v>#N/A</v>
      </c>
      <c r="F7" s="71" t="e">
        <f t="shared" ref="F7" si="2">IFERROR((SUMPRODUCT(--(date=$A7),--(service="AISP"),--(used="Y"),response)/SUMPRODUCT(--(date=$A7),--(service="AISP"),--(used="Y"),volume)),NA())</f>
        <v>#N/A</v>
      </c>
      <c r="G7" s="71" t="e">
        <f t="shared" ref="G7" si="3">IFERROR((SUMPRODUCT(--(date=$A7),--(service="AISP"),--(used="Y"),response)/SUMPRODUCT(--(date=$A7),--(service="AISP"),--(used="Y"),size)),NA())</f>
        <v>#N/A</v>
      </c>
      <c r="H7" s="71" t="e">
        <f t="shared" ref="H7" si="4">IFERROR((SUMPRODUCT(--(date=$A7),--(service="CoF"),--(used="Y"),response)/SUMPRODUCT(--(date=$A7),--(service="CoF"),--(used="Y"),volume)),NA())</f>
        <v>#N/A</v>
      </c>
      <c r="I7" s="21" t="e">
        <f t="shared" ref="I7" si="5">IFERROR((SUMIF(date,A7,error)/SUMIF(date,A7,volume)),NA())</f>
        <v>#N/A</v>
      </c>
      <c r="R7" s="2">
        <f>MONTH(A7)</f>
        <v>10</v>
      </c>
    </row>
    <row r="8" spans="1:18">
      <c r="A8" s="15">
        <f t="shared" ref="A8:A14" si="6">A7+1</f>
        <v>45932</v>
      </c>
      <c r="B8" s="21">
        <f t="shared" ref="B8" si="7">IF(C8="",NA(),1-C8)</f>
        <v>1</v>
      </c>
      <c r="C8" s="21">
        <v>0</v>
      </c>
      <c r="D8" s="71" t="e">
        <f t="shared" ref="D8:D39" si="8">IFERROR((SUMPRODUCT(--(date=$A8),--(service="PISP"),--(used="Y"),response)/SUMPRODUCT(--(date=$A8),--(service="PISP"),--(used="Y"),volume)),NA())</f>
        <v>#N/A</v>
      </c>
      <c r="E8" s="71" t="e">
        <f t="shared" ref="E8:E39" si="9">IFERROR((SUMPRODUCT(--(date=$A8),--(service="PISP"),--(used="Y"),response)/SUMPRODUCT(--(date=$A8),--(service="PISP"),--(used="Y"),size)),NA())</f>
        <v>#N/A</v>
      </c>
      <c r="F8" s="71" t="e">
        <f t="shared" ref="F8:F39" si="10">IFERROR((SUMPRODUCT(--(date=$A8),--(service="AISP"),--(used="Y"),response)/SUMPRODUCT(--(date=$A8),--(service="AISP"),--(used="Y"),volume)),NA())</f>
        <v>#N/A</v>
      </c>
      <c r="G8" s="71" t="e">
        <f t="shared" ref="G8:G39" si="11">IFERROR((SUMPRODUCT(--(date=$A8),--(service="AISP"),--(used="Y"),response)/SUMPRODUCT(--(date=$A8),--(service="AISP"),--(used="Y"),size)),NA())</f>
        <v>#N/A</v>
      </c>
      <c r="H8" s="71" t="e">
        <f t="shared" ref="H8:H39" si="12">IFERROR((SUMPRODUCT(--(date=$A8),--(service="CoF"),--(used="Y"),response)/SUMPRODUCT(--(date=$A8),--(service="CoF"),--(used="Y"),volume)),NA())</f>
        <v>#N/A</v>
      </c>
      <c r="I8" s="21" t="e">
        <f t="shared" ref="I8" si="13">IFERROR((SUMIF(date,A8,error)/SUMIF(date,A8,volume)),NA())</f>
        <v>#N/A</v>
      </c>
      <c r="R8" s="2">
        <f t="shared" ref="R8" si="14">MONTH(A8)</f>
        <v>10</v>
      </c>
    </row>
    <row r="9" spans="1:9">
      <c r="A9" s="15">
        <f>A8+1</f>
        <v>45933</v>
      </c>
      <c r="B9" s="21">
        <f t="shared" ref="B9:B40" si="15">IF(C9="",NA(),1-C9)</f>
        <v>1</v>
      </c>
      <c r="C9" s="21">
        <v>0</v>
      </c>
      <c r="D9" s="71" t="e">
        <f>IFERROR((SUMPRODUCT(--(date=$A9),--(service="PISP"),--(used="Y"),response)/SUMPRODUCT(--(date=$A9),--(service="PISP"),--(used="Y"),volume)),NA())</f>
        <v>#N/A</v>
      </c>
      <c r="E9" s="71" t="e">
        <f>IFERROR((SUMPRODUCT(--(date=$A9),--(service="PISP"),--(used="Y"),response)/SUMPRODUCT(--(date=$A9),--(service="PISP"),--(used="Y"),size)),NA())</f>
        <v>#N/A</v>
      </c>
      <c r="F9" s="71" t="e">
        <f>IFERROR((SUMPRODUCT(--(date=$A9),--(service="AISP"),--(used="Y"),response)/SUMPRODUCT(--(date=$A9),--(service="AISP"),--(used="Y"),volume)),NA())</f>
        <v>#N/A</v>
      </c>
      <c r="G9" s="71" t="e">
        <f>IFERROR((SUMPRODUCT(--(date=$A9),--(service="AISP"),--(used="Y"),response)/SUMPRODUCT(--(date=$A9),--(service="AISP"),--(used="Y"),size)),NA())</f>
        <v>#N/A</v>
      </c>
      <c r="H9" s="71" t="e">
        <f>IFERROR((SUMPRODUCT(--(date=$A9),--(service="CoF"),--(used="Y"),response)/SUMPRODUCT(--(date=$A9),--(service="CoF"),--(used="Y"),volume)),NA())</f>
        <v>#N/A</v>
      </c>
      <c r="I9" s="21" t="e">
        <f t="shared" ref="I9:I40" si="16">IFERROR((SUMIF(date,A9,error)/SUMIF(date,A9,volume)),NA())</f>
        <v>#N/A</v>
      </c>
    </row>
    <row r="10" spans="1:9">
      <c r="A10" s="15">
        <f>A9+1</f>
        <v>45934</v>
      </c>
      <c r="B10" s="21">
        <f>IF(C10="",NA(),1-C10)</f>
        <v>1</v>
      </c>
      <c r="C10" s="21">
        <v>0</v>
      </c>
      <c r="D10" s="71" t="e">
        <f>IFERROR((SUMPRODUCT(--(date=$A10),--(service="PISP"),--(used="Y"),response)/SUMPRODUCT(--(date=$A10),--(service="PISP"),--(used="Y"),volume)),NA())</f>
        <v>#N/A</v>
      </c>
      <c r="E10" s="71" t="e">
        <f>IFERROR((SUMPRODUCT(--(date=$A10),--(service="PISP"),--(used="Y"),response)/SUMPRODUCT(--(date=$A10),--(service="PISP"),--(used="Y"),size)),NA())</f>
        <v>#N/A</v>
      </c>
      <c r="F10" s="71" t="e">
        <f>IFERROR((SUMPRODUCT(--(date=$A10),--(service="AISP"),--(used="Y"),response)/SUMPRODUCT(--(date=$A10),--(service="AISP"),--(used="Y"),volume)),NA())</f>
        <v>#N/A</v>
      </c>
      <c r="G10" s="71" t="e">
        <f>IFERROR((SUMPRODUCT(--(date=$A10),--(service="AISP"),--(used="Y"),response)/SUMPRODUCT(--(date=$A10),--(service="AISP"),--(used="Y"),size)),NA())</f>
        <v>#N/A</v>
      </c>
      <c r="H10" s="71" t="e">
        <f>IFERROR((SUMPRODUCT(--(date=$A10),--(service="CoF"),--(used="Y"),response)/SUMPRODUCT(--(date=$A10),--(service="CoF"),--(used="Y"),volume)),NA())</f>
        <v>#N/A</v>
      </c>
      <c r="I10" s="21" t="e">
        <f>IFERROR((SUMIF(date,A10,error)/SUMIF(date,A10,volume)),NA())</f>
        <v>#N/A</v>
      </c>
    </row>
    <row r="11" spans="1:16">
      <c r="A11" s="15">
        <f>A10+1</f>
        <v>45935</v>
      </c>
      <c r="B11" s="21">
        <f>IF(C11="",NA(),1-C11)</f>
        <v>1</v>
      </c>
      <c r="C11" s="21">
        <v>0</v>
      </c>
      <c r="D11" s="71" t="e">
        <f>IFERROR((SUMPRODUCT(--(date=$A11),--(service="PISP"),--(used="Y"),response)/SUMPRODUCT(--(date=$A11),--(service="PISP"),--(used="Y"),volume)),NA())</f>
        <v>#N/A</v>
      </c>
      <c r="E11" s="71" t="e">
        <f>IFERROR((SUMPRODUCT(--(date=$A11),--(service="PISP"),--(used="Y"),response)/SUMPRODUCT(--(date=$A11),--(service="PISP"),--(used="Y"),size)),NA())</f>
        <v>#N/A</v>
      </c>
      <c r="F11" s="71" t="e">
        <f>IFERROR((SUMPRODUCT(--(date=$A11),--(service="AISP"),--(used="Y"),response)/SUMPRODUCT(--(date=$A11),--(service="AISP"),--(used="Y"),volume)),NA())</f>
        <v>#N/A</v>
      </c>
      <c r="G11" s="71" t="e">
        <f>IFERROR((SUMPRODUCT(--(date=$A11),--(service="AISP"),--(used="Y"),response)/SUMPRODUCT(--(date=$A11),--(service="AISP"),--(used="Y"),size)),NA())</f>
        <v>#N/A</v>
      </c>
      <c r="H11" s="71" t="e">
        <f>IFERROR((SUMPRODUCT(--(date=$A11),--(service="CoF"),--(used="Y"),response)/SUMPRODUCT(--(date=$A11),--(service="CoF"),--(used="Y"),volume)),NA())</f>
        <v>#N/A</v>
      </c>
      <c r="I11" s="21" t="e">
        <f>IFERROR((SUMIF(date,A11,error)/SUMIF(date,A11,volume)),NA())</f>
        <v>#N/A</v>
      </c>
      <c r="K11" s="31"/>
      <c r="L11" s="31"/>
      <c r="M11" s="17"/>
      <c r="N11" s="17"/>
      <c r="O11" s="17"/>
      <c r="P11" s="31"/>
    </row>
    <row r="12" spans="1:9">
      <c r="A12" s="15">
        <f>A11+1</f>
        <v>45936</v>
      </c>
      <c r="B12" s="21">
        <f>IF(C12="",NA(),1-C12)</f>
        <v>1</v>
      </c>
      <c r="C12" s="21">
        <v>0</v>
      </c>
      <c r="D12" s="71" t="e">
        <f>IFERROR((SUMPRODUCT(--(date=$A12),--(service="PISP"),--(used="Y"),response)/SUMPRODUCT(--(date=$A12),--(service="PISP"),--(used="Y"),volume)),NA())</f>
        <v>#N/A</v>
      </c>
      <c r="E12" s="71" t="e">
        <f>IFERROR((SUMPRODUCT(--(date=$A12),--(service="PISP"),--(used="Y"),response)/SUMPRODUCT(--(date=$A12),--(service="PISP"),--(used="Y"),size)),NA())</f>
        <v>#N/A</v>
      </c>
      <c r="F12" s="71" t="e">
        <f>IFERROR((SUMPRODUCT(--(date=$A12),--(service="AISP"),--(used="Y"),response)/SUMPRODUCT(--(date=$A12),--(service="AISP"),--(used="Y"),volume)),NA())</f>
        <v>#N/A</v>
      </c>
      <c r="G12" s="71" t="e">
        <f>IFERROR((SUMPRODUCT(--(date=$A12),--(service="AISP"),--(used="Y"),response)/SUMPRODUCT(--(date=$A12),--(service="AISP"),--(used="Y"),size)),NA())</f>
        <v>#N/A</v>
      </c>
      <c r="H12" s="71" t="e">
        <f>IFERROR((SUMPRODUCT(--(date=$A12),--(service="CoF"),--(used="Y"),response)/SUMPRODUCT(--(date=$A12),--(service="CoF"),--(used="Y"),volume)),NA())</f>
        <v>#N/A</v>
      </c>
      <c r="I12" s="21" t="e">
        <f>IFERROR((SUMIF(date,A12,error)/SUMIF(date,A12,volume)),NA())</f>
        <v>#N/A</v>
      </c>
    </row>
    <row r="13" spans="1:9">
      <c r="A13" s="15">
        <f>A12+1</f>
        <v>45937</v>
      </c>
      <c r="B13" s="21">
        <f>IF(C13="",NA(),1-C13)</f>
        <v>1</v>
      </c>
      <c r="C13" s="21">
        <v>0</v>
      </c>
      <c r="D13" s="71" t="e">
        <f>IFERROR((SUMPRODUCT(--(date=$A13),--(service="PISP"),--(used="Y"),response)/SUMPRODUCT(--(date=$A13),--(service="PISP"),--(used="Y"),volume)),NA())</f>
        <v>#N/A</v>
      </c>
      <c r="E13" s="71" t="e">
        <f>IFERROR((SUMPRODUCT(--(date=$A13),--(service="PISP"),--(used="Y"),response)/SUMPRODUCT(--(date=$A13),--(service="PISP"),--(used="Y"),size)),NA())</f>
        <v>#N/A</v>
      </c>
      <c r="F13" s="71" t="e">
        <f>IFERROR((SUMPRODUCT(--(date=$A13),--(service="AISP"),--(used="Y"),response)/SUMPRODUCT(--(date=$A13),--(service="AISP"),--(used="Y"),volume)),NA())</f>
        <v>#N/A</v>
      </c>
      <c r="G13" s="71" t="e">
        <f>IFERROR((SUMPRODUCT(--(date=$A13),--(service="AISP"),--(used="Y"),response)/SUMPRODUCT(--(date=$A13),--(service="AISP"),--(used="Y"),size)),NA())</f>
        <v>#N/A</v>
      </c>
      <c r="H13" s="71" t="e">
        <f>IFERROR((SUMPRODUCT(--(date=$A13),--(service="CoF"),--(used="Y"),response)/SUMPRODUCT(--(date=$A13),--(service="CoF"),--(used="Y"),volume)),NA())</f>
        <v>#N/A</v>
      </c>
      <c r="I13" s="21" t="e">
        <f>IFERROR((SUMIF(date,A13,error)/SUMIF(date,A13,volume)),NA())</f>
        <v>#N/A</v>
      </c>
    </row>
    <row r="14" spans="1:9">
      <c r="A14" s="15">
        <f>A13+1</f>
        <v>45938</v>
      </c>
      <c r="B14" s="21">
        <f>IF(C14="",NA(),1-C14)</f>
        <v>1</v>
      </c>
      <c r="C14" s="21">
        <v>0</v>
      </c>
      <c r="D14" s="71" t="e">
        <f>IFERROR((SUMPRODUCT(--(date=$A14),--(service="PISP"),--(used="Y"),response)/SUMPRODUCT(--(date=$A14),--(service="PISP"),--(used="Y"),volume)),NA())</f>
        <v>#N/A</v>
      </c>
      <c r="E14" s="71" t="e">
        <f>IFERROR((SUMPRODUCT(--(date=$A14),--(service="PISP"),--(used="Y"),response)/SUMPRODUCT(--(date=$A14),--(service="PISP"),--(used="Y"),size)),NA())</f>
        <v>#N/A</v>
      </c>
      <c r="F14" s="71" t="e">
        <f>IFERROR((SUMPRODUCT(--(date=$A14),--(service="AISP"),--(used="Y"),response)/SUMPRODUCT(--(date=$A14),--(service="AISP"),--(used="Y"),volume)),NA())</f>
        <v>#N/A</v>
      </c>
      <c r="G14" s="71" t="e">
        <f>IFERROR((SUMPRODUCT(--(date=$A14),--(service="AISP"),--(used="Y"),response)/SUMPRODUCT(--(date=$A14),--(service="AISP"),--(used="Y"),size)),NA())</f>
        <v>#N/A</v>
      </c>
      <c r="H14" s="71" t="e">
        <f>IFERROR((SUMPRODUCT(--(date=$A14),--(service="CoF"),--(used="Y"),response)/SUMPRODUCT(--(date=$A14),--(service="CoF"),--(used="Y"),volume)),NA())</f>
        <v>#N/A</v>
      </c>
      <c r="I14" s="21" t="e">
        <f>IFERROR((SUMIF(date,A14,error)/SUMIF(date,A14,volume)),NA())</f>
        <v>#N/A</v>
      </c>
    </row>
    <row r="15" spans="1:16">
      <c r="A15" s="15">
        <f t="shared" ref="A15:A18" si="17">A14+1</f>
        <v>45939</v>
      </c>
      <c r="B15" s="21">
        <f>IF(C15="",NA(),1-C15)</f>
        <v>1</v>
      </c>
      <c r="C15" s="21">
        <v>0</v>
      </c>
      <c r="D15" s="71" t="e">
        <f>IFERROR((SUMPRODUCT(--(date=$A15),--(service="PISP"),--(used="Y"),response)/SUMPRODUCT(--(date=$A15),--(service="PISP"),--(used="Y"),volume)),NA())</f>
        <v>#N/A</v>
      </c>
      <c r="E15" s="71" t="e">
        <f>IFERROR((SUMPRODUCT(--(date=$A15),--(service="PISP"),--(used="Y"),response)/SUMPRODUCT(--(date=$A15),--(service="PISP"),--(used="Y"),size)),NA())</f>
        <v>#N/A</v>
      </c>
      <c r="F15" s="71" t="e">
        <f>IFERROR((SUMPRODUCT(--(date=$A15),--(service="AISP"),--(used="Y"),response)/SUMPRODUCT(--(date=$A15),--(service="AISP"),--(used="Y"),volume)),NA())</f>
        <v>#N/A</v>
      </c>
      <c r="G15" s="71" t="e">
        <f>IFERROR((SUMPRODUCT(--(date=$A15),--(service="AISP"),--(used="Y"),response)/SUMPRODUCT(--(date=$A15),--(service="AISP"),--(used="Y"),size)),NA())</f>
        <v>#N/A</v>
      </c>
      <c r="H15" s="71" t="e">
        <f>IFERROR((SUMPRODUCT(--(date=$A15),--(service="CoF"),--(used="Y"),response)/SUMPRODUCT(--(date=$A15),--(service="CoF"),--(used="Y"),volume)),NA())</f>
        <v>#N/A</v>
      </c>
      <c r="I15" s="21" t="e">
        <f>IFERROR((SUMIF(date,A15,error)/SUMIF(date,A15,volume)),NA())</f>
        <v>#N/A</v>
      </c>
      <c r="K15" s="31"/>
      <c r="L15" s="31"/>
      <c r="M15" s="17"/>
      <c r="N15" s="17"/>
      <c r="O15" s="17"/>
      <c r="P15" s="31"/>
    </row>
    <row r="16" spans="1:9">
      <c r="A16" s="15">
        <f>A15+1</f>
        <v>45940</v>
      </c>
      <c r="B16" s="21">
        <f>IF(C16="",NA(),1-C16)</f>
        <v>1</v>
      </c>
      <c r="C16" s="21">
        <v>0</v>
      </c>
      <c r="D16" s="71" t="e">
        <f>IFERROR((SUMPRODUCT(--(date=$A16),--(service="PISP"),--(used="Y"),response)/SUMPRODUCT(--(date=$A16),--(service="PISP"),--(used="Y"),volume)),NA())</f>
        <v>#N/A</v>
      </c>
      <c r="E16" s="71" t="e">
        <f>IFERROR((SUMPRODUCT(--(date=$A16),--(service="PISP"),--(used="Y"),response)/SUMPRODUCT(--(date=$A16),--(service="PISP"),--(used="Y"),size)),NA())</f>
        <v>#N/A</v>
      </c>
      <c r="F16" s="71" t="e">
        <f>IFERROR((SUMPRODUCT(--(date=$A16),--(service="AISP"),--(used="Y"),response)/SUMPRODUCT(--(date=$A16),--(service="AISP"),--(used="Y"),volume)),NA())</f>
        <v>#N/A</v>
      </c>
      <c r="G16" s="71" t="e">
        <f>IFERROR((SUMPRODUCT(--(date=$A16),--(service="AISP"),--(used="Y"),response)/SUMPRODUCT(--(date=$A16),--(service="AISP"),--(used="Y"),size)),NA())</f>
        <v>#N/A</v>
      </c>
      <c r="H16" s="71" t="e">
        <f>IFERROR((SUMPRODUCT(--(date=$A16),--(service="CoF"),--(used="Y"),response)/SUMPRODUCT(--(date=$A16),--(service="CoF"),--(used="Y"),volume)),NA())</f>
        <v>#N/A</v>
      </c>
      <c r="I16" s="21" t="e">
        <f>IFERROR((SUMIF(date,A16,error)/SUMIF(date,A16,volume)),NA())</f>
        <v>#N/A</v>
      </c>
    </row>
    <row r="17" spans="1:9">
      <c r="A17" s="15">
        <f>A16+1</f>
        <v>45941</v>
      </c>
      <c r="B17" s="21">
        <f>IF(C17="",NA(),1-C17)</f>
        <v>1</v>
      </c>
      <c r="C17" s="21">
        <v>0</v>
      </c>
      <c r="D17" s="71" t="e">
        <f>IFERROR((SUMPRODUCT(--(date=$A17),--(service="PISP"),--(used="Y"),response)/SUMPRODUCT(--(date=$A17),--(service="PISP"),--(used="Y"),volume)),NA())</f>
        <v>#N/A</v>
      </c>
      <c r="E17" s="71" t="e">
        <f>IFERROR((SUMPRODUCT(--(date=$A17),--(service="PISP"),--(used="Y"),response)/SUMPRODUCT(--(date=$A17),--(service="PISP"),--(used="Y"),size)),NA())</f>
        <v>#N/A</v>
      </c>
      <c r="F17" s="71" t="e">
        <f>IFERROR((SUMPRODUCT(--(date=$A17),--(service="AISP"),--(used="Y"),response)/SUMPRODUCT(--(date=$A17),--(service="AISP"),--(used="Y"),volume)),NA())</f>
        <v>#N/A</v>
      </c>
      <c r="G17" s="71" t="e">
        <f>IFERROR((SUMPRODUCT(--(date=$A17),--(service="AISP"),--(used="Y"),response)/SUMPRODUCT(--(date=$A17),--(service="AISP"),--(used="Y"),size)),NA())</f>
        <v>#N/A</v>
      </c>
      <c r="H17" s="71" t="e">
        <f>IFERROR((SUMPRODUCT(--(date=$A17),--(service="CoF"),--(used="Y"),response)/SUMPRODUCT(--(date=$A17),--(service="CoF"),--(used="Y"),volume)),NA())</f>
        <v>#N/A</v>
      </c>
      <c r="I17" s="21" t="e">
        <f>IFERROR((SUMIF(date,A17,error)/SUMIF(date,A17,volume)),NA())</f>
        <v>#N/A</v>
      </c>
    </row>
    <row r="18" spans="1:9">
      <c r="A18" s="15">
        <f>A17+1</f>
        <v>45942</v>
      </c>
      <c r="B18" s="21">
        <f>IF(C18="",NA(),1-C18)</f>
        <v>1</v>
      </c>
      <c r="C18" s="21">
        <v>0</v>
      </c>
      <c r="D18" s="71" t="e">
        <f>IFERROR((SUMPRODUCT(--(date=$A18),--(service="PISP"),--(used="Y"),response)/SUMPRODUCT(--(date=$A18),--(service="PISP"),--(used="Y"),volume)),NA())</f>
        <v>#N/A</v>
      </c>
      <c r="E18" s="71" t="e">
        <f>IFERROR((SUMPRODUCT(--(date=$A18),--(service="PISP"),--(used="Y"),response)/SUMPRODUCT(--(date=$A18),--(service="PISP"),--(used="Y"),size)),NA())</f>
        <v>#N/A</v>
      </c>
      <c r="F18" s="71" t="e">
        <f>IFERROR((SUMPRODUCT(--(date=$A18),--(service="AISP"),--(used="Y"),response)/SUMPRODUCT(--(date=$A18),--(service="AISP"),--(used="Y"),volume)),NA())</f>
        <v>#N/A</v>
      </c>
      <c r="G18" s="71" t="e">
        <f>IFERROR((SUMPRODUCT(--(date=$A18),--(service="AISP"),--(used="Y"),response)/SUMPRODUCT(--(date=$A18),--(service="AISP"),--(used="Y"),size)),NA())</f>
        <v>#N/A</v>
      </c>
      <c r="H18" s="71" t="e">
        <f>IFERROR((SUMPRODUCT(--(date=$A18),--(service="CoF"),--(used="Y"),response)/SUMPRODUCT(--(date=$A18),--(service="CoF"),--(used="Y"),volume)),NA())</f>
        <v>#N/A</v>
      </c>
      <c r="I18" s="21" t="e">
        <f>IFERROR((SUMIF(date,A18,error)/SUMIF(date,A18,volume)),NA())</f>
        <v>#N/A</v>
      </c>
    </row>
    <row r="19" spans="1:9">
      <c r="A19" s="15">
        <f t="shared" ref="A19:A71" si="18">A18+1</f>
        <v>45943</v>
      </c>
      <c r="B19" s="21">
        <f>IF(C19="",NA(),1-C19)</f>
        <v>1</v>
      </c>
      <c r="C19" s="21">
        <v>0</v>
      </c>
      <c r="D19" s="71" t="e">
        <f>IFERROR((SUMPRODUCT(--(date=$A19),--(service="PISP"),--(used="Y"),response)/SUMPRODUCT(--(date=$A19),--(service="PISP"),--(used="Y"),volume)),NA())</f>
        <v>#N/A</v>
      </c>
      <c r="E19" s="71" t="e">
        <f>IFERROR((SUMPRODUCT(--(date=$A19),--(service="PISP"),--(used="Y"),response)/SUMPRODUCT(--(date=$A19),--(service="PISP"),--(used="Y"),size)),NA())</f>
        <v>#N/A</v>
      </c>
      <c r="F19" s="71" t="e">
        <f>IFERROR((SUMPRODUCT(--(date=$A19),--(service="AISP"),--(used="Y"),response)/SUMPRODUCT(--(date=$A19),--(service="AISP"),--(used="Y"),volume)),NA())</f>
        <v>#N/A</v>
      </c>
      <c r="G19" s="71" t="e">
        <f>IFERROR((SUMPRODUCT(--(date=$A19),--(service="AISP"),--(used="Y"),response)/SUMPRODUCT(--(date=$A19),--(service="AISP"),--(used="Y"),size)),NA())</f>
        <v>#N/A</v>
      </c>
      <c r="H19" s="71" t="e">
        <f>IFERROR((SUMPRODUCT(--(date=$A19),--(service="CoF"),--(used="Y"),response)/SUMPRODUCT(--(date=$A19),--(service="CoF"),--(used="Y"),volume)),NA())</f>
        <v>#N/A</v>
      </c>
      <c r="I19" s="21" t="e">
        <f>IFERROR((SUMIF(date,A19,error)/SUMIF(date,A19,volume)),NA())</f>
        <v>#N/A</v>
      </c>
    </row>
    <row r="20" spans="1:9">
      <c r="A20" s="15">
        <f>A19+1</f>
        <v>45944</v>
      </c>
      <c r="B20" s="21">
        <f>IF(C20="",NA(),1-C20)</f>
        <v>1</v>
      </c>
      <c r="C20" s="21">
        <v>0</v>
      </c>
      <c r="D20" s="71" t="e">
        <f>IFERROR((SUMPRODUCT(--(date=$A20),--(service="PISP"),--(used="Y"),response)/SUMPRODUCT(--(date=$A20),--(service="PISP"),--(used="Y"),volume)),NA())</f>
        <v>#N/A</v>
      </c>
      <c r="E20" s="71" t="e">
        <f>IFERROR((SUMPRODUCT(--(date=$A20),--(service="PISP"),--(used="Y"),response)/SUMPRODUCT(--(date=$A20),--(service="PISP"),--(used="Y"),size)),NA())</f>
        <v>#N/A</v>
      </c>
      <c r="F20" s="71" t="e">
        <f>IFERROR((SUMPRODUCT(--(date=$A20),--(service="AISP"),--(used="Y"),response)/SUMPRODUCT(--(date=$A20),--(service="AISP"),--(used="Y"),volume)),NA())</f>
        <v>#N/A</v>
      </c>
      <c r="G20" s="71" t="e">
        <f>IFERROR((SUMPRODUCT(--(date=$A20),--(service="AISP"),--(used="Y"),response)/SUMPRODUCT(--(date=$A20),--(service="AISP"),--(used="Y"),size)),NA())</f>
        <v>#N/A</v>
      </c>
      <c r="H20" s="71" t="e">
        <f>IFERROR((SUMPRODUCT(--(date=$A20),--(service="CoF"),--(used="Y"),response)/SUMPRODUCT(--(date=$A20),--(service="CoF"),--(used="Y"),volume)),NA())</f>
        <v>#N/A</v>
      </c>
      <c r="I20" s="21" t="e">
        <f>IFERROR((SUMIF(date,A20,error)/SUMIF(date,A20,volume)),NA())</f>
        <v>#N/A</v>
      </c>
    </row>
    <row r="21" spans="1:9">
      <c r="A21" s="15">
        <f>A20+1</f>
        <v>45945</v>
      </c>
      <c r="B21" s="21">
        <f>IF(C21="",NA(),1-C21)</f>
        <v>1</v>
      </c>
      <c r="C21" s="21">
        <v>0</v>
      </c>
      <c r="D21" s="71" t="e">
        <f>IFERROR((SUMPRODUCT(--(date=$A21),--(service="PISP"),--(used="Y"),response)/SUMPRODUCT(--(date=$A21),--(service="PISP"),--(used="Y"),volume)),NA())</f>
        <v>#N/A</v>
      </c>
      <c r="E21" s="71" t="e">
        <f>IFERROR((SUMPRODUCT(--(date=$A21),--(service="PISP"),--(used="Y"),response)/SUMPRODUCT(--(date=$A21),--(service="PISP"),--(used="Y"),size)),NA())</f>
        <v>#N/A</v>
      </c>
      <c r="F21" s="71" t="e">
        <f>IFERROR((SUMPRODUCT(--(date=$A21),--(service="AISP"),--(used="Y"),response)/SUMPRODUCT(--(date=$A21),--(service="AISP"),--(used="Y"),volume)),NA())</f>
        <v>#N/A</v>
      </c>
      <c r="G21" s="71" t="e">
        <f>IFERROR((SUMPRODUCT(--(date=$A21),--(service="AISP"),--(used="Y"),response)/SUMPRODUCT(--(date=$A21),--(service="AISP"),--(used="Y"),size)),NA())</f>
        <v>#N/A</v>
      </c>
      <c r="H21" s="71" t="e">
        <f>IFERROR((SUMPRODUCT(--(date=$A21),--(service="CoF"),--(used="Y"),response)/SUMPRODUCT(--(date=$A21),--(service="CoF"),--(used="Y"),volume)),NA())</f>
        <v>#N/A</v>
      </c>
      <c r="I21" s="21" t="e">
        <f>IFERROR((SUMIF(date,A21,error)/SUMIF(date,A21,volume)),NA())</f>
        <v>#N/A</v>
      </c>
    </row>
    <row r="22" spans="1:9">
      <c r="A22" s="15">
        <f>A21+1</f>
        <v>45946</v>
      </c>
      <c r="B22" s="21">
        <f>IF(C22="",NA(),1-C22)</f>
        <v>1</v>
      </c>
      <c r="C22" s="21">
        <v>0</v>
      </c>
      <c r="D22" s="71" t="e">
        <f>IFERROR((SUMPRODUCT(--(date=$A22),--(service="PISP"),--(used="Y"),response)/SUMPRODUCT(--(date=$A22),--(service="PISP"),--(used="Y"),volume)),NA())</f>
        <v>#N/A</v>
      </c>
      <c r="E22" s="71" t="e">
        <f>IFERROR((SUMPRODUCT(--(date=$A22),--(service="PISP"),--(used="Y"),response)/SUMPRODUCT(--(date=$A22),--(service="PISP"),--(used="Y"),size)),NA())</f>
        <v>#N/A</v>
      </c>
      <c r="F22" s="71" t="e">
        <f>IFERROR((SUMPRODUCT(--(date=$A22),--(service="AISP"),--(used="Y"),response)/SUMPRODUCT(--(date=$A22),--(service="AISP"),--(used="Y"),volume)),NA())</f>
        <v>#N/A</v>
      </c>
      <c r="G22" s="71" t="e">
        <f>IFERROR((SUMPRODUCT(--(date=$A22),--(service="AISP"),--(used="Y"),response)/SUMPRODUCT(--(date=$A22),--(service="AISP"),--(used="Y"),size)),NA())</f>
        <v>#N/A</v>
      </c>
      <c r="H22" s="71" t="e">
        <f>IFERROR((SUMPRODUCT(--(date=$A22),--(service="CoF"),--(used="Y"),response)/SUMPRODUCT(--(date=$A22),--(service="CoF"),--(used="Y"),volume)),NA())</f>
        <v>#N/A</v>
      </c>
      <c r="I22" s="21" t="e">
        <f>IFERROR((SUMIF(date,A22,error)/SUMIF(date,A22,volume)),NA())</f>
        <v>#N/A</v>
      </c>
    </row>
    <row r="23" spans="1:9">
      <c r="A23" s="15">
        <f>A22+1</f>
        <v>45947</v>
      </c>
      <c r="B23" s="21">
        <f>IF(C23="",NA(),1-C23)</f>
        <v>1</v>
      </c>
      <c r="C23" s="21">
        <v>0</v>
      </c>
      <c r="D23" s="71" t="e">
        <f>IFERROR((SUMPRODUCT(--(date=$A23),--(service="PISP"),--(used="Y"),response)/SUMPRODUCT(--(date=$A23),--(service="PISP"),--(used="Y"),volume)),NA())</f>
        <v>#N/A</v>
      </c>
      <c r="E23" s="71" t="e">
        <f>IFERROR((SUMPRODUCT(--(date=$A23),--(service="PISP"),--(used="Y"),response)/SUMPRODUCT(--(date=$A23),--(service="PISP"),--(used="Y"),size)),NA())</f>
        <v>#N/A</v>
      </c>
      <c r="F23" s="71" t="e">
        <f>IFERROR((SUMPRODUCT(--(date=$A23),--(service="AISP"),--(used="Y"),response)/SUMPRODUCT(--(date=$A23),--(service="AISP"),--(used="Y"),volume)),NA())</f>
        <v>#N/A</v>
      </c>
      <c r="G23" s="71" t="e">
        <f>IFERROR((SUMPRODUCT(--(date=$A23),--(service="AISP"),--(used="Y"),response)/SUMPRODUCT(--(date=$A23),--(service="AISP"),--(used="Y"),size)),NA())</f>
        <v>#N/A</v>
      </c>
      <c r="H23" s="71" t="e">
        <f>IFERROR((SUMPRODUCT(--(date=$A23),--(service="CoF"),--(used="Y"),response)/SUMPRODUCT(--(date=$A23),--(service="CoF"),--(used="Y"),volume)),NA())</f>
        <v>#N/A</v>
      </c>
      <c r="I23" s="21" t="e">
        <f>IFERROR((SUMIF(date,A23,error)/SUMIF(date,A23,volume)),NA())</f>
        <v>#N/A</v>
      </c>
    </row>
    <row r="24" spans="1:9">
      <c r="A24" s="15">
        <f>A23+1</f>
        <v>45948</v>
      </c>
      <c r="B24" s="21">
        <f>IF(C24="",NA(),1-C24)</f>
        <v>1</v>
      </c>
      <c r="C24" s="21">
        <v>0</v>
      </c>
      <c r="D24" s="71" t="e">
        <f>IFERROR((SUMPRODUCT(--(date=$A24),--(service="PISP"),--(used="Y"),response)/SUMPRODUCT(--(date=$A24),--(service="PISP"),--(used="Y"),volume)),NA())</f>
        <v>#N/A</v>
      </c>
      <c r="E24" s="71" t="e">
        <f>IFERROR((SUMPRODUCT(--(date=$A24),--(service="PISP"),--(used="Y"),response)/SUMPRODUCT(--(date=$A24),--(service="PISP"),--(used="Y"),size)),NA())</f>
        <v>#N/A</v>
      </c>
      <c r="F24" s="71" t="e">
        <f>IFERROR((SUMPRODUCT(--(date=$A24),--(service="AISP"),--(used="Y"),response)/SUMPRODUCT(--(date=$A24),--(service="AISP"),--(used="Y"),volume)),NA())</f>
        <v>#N/A</v>
      </c>
      <c r="G24" s="71" t="e">
        <f>IFERROR((SUMPRODUCT(--(date=$A24),--(service="AISP"),--(used="Y"),response)/SUMPRODUCT(--(date=$A24),--(service="AISP"),--(used="Y"),size)),NA())</f>
        <v>#N/A</v>
      </c>
      <c r="H24" s="71" t="e">
        <f>IFERROR((SUMPRODUCT(--(date=$A24),--(service="CoF"),--(used="Y"),response)/SUMPRODUCT(--(date=$A24),--(service="CoF"),--(used="Y"),volume)),NA())</f>
        <v>#N/A</v>
      </c>
      <c r="I24" s="21" t="e">
        <f>IFERROR((SUMIF(date,A24,error)/SUMIF(date,A24,volume)),NA())</f>
        <v>#N/A</v>
      </c>
    </row>
    <row r="25" spans="1:9">
      <c r="A25" s="15">
        <f>A24+1</f>
        <v>45949</v>
      </c>
      <c r="B25" s="21">
        <f>IF(C25="",NA(),1-C25)</f>
        <v>1</v>
      </c>
      <c r="C25" s="21">
        <v>0</v>
      </c>
      <c r="D25" s="71" t="e">
        <f>IFERROR((SUMPRODUCT(--(date=$A25),--(service="PISP"),--(used="Y"),response)/SUMPRODUCT(--(date=$A25),--(service="PISP"),--(used="Y"),volume)),NA())</f>
        <v>#N/A</v>
      </c>
      <c r="E25" s="71" t="e">
        <f>IFERROR((SUMPRODUCT(--(date=$A25),--(service="PISP"),--(used="Y"),response)/SUMPRODUCT(--(date=$A25),--(service="PISP"),--(used="Y"),size)),NA())</f>
        <v>#N/A</v>
      </c>
      <c r="F25" s="71" t="e">
        <f>IFERROR((SUMPRODUCT(--(date=$A25),--(service="AISP"),--(used="Y"),response)/SUMPRODUCT(--(date=$A25),--(service="AISP"),--(used="Y"),volume)),NA())</f>
        <v>#N/A</v>
      </c>
      <c r="G25" s="71" t="e">
        <f>IFERROR((SUMPRODUCT(--(date=$A25),--(service="AISP"),--(used="Y"),response)/SUMPRODUCT(--(date=$A25),--(service="AISP"),--(used="Y"),size)),NA())</f>
        <v>#N/A</v>
      </c>
      <c r="H25" s="71" t="e">
        <f>IFERROR((SUMPRODUCT(--(date=$A25),--(service="CoF"),--(used="Y"),response)/SUMPRODUCT(--(date=$A25),--(service="CoF"),--(used="Y"),volume)),NA())</f>
        <v>#N/A</v>
      </c>
      <c r="I25" s="21" t="e">
        <f>IFERROR((SUMIF(date,A25,error)/SUMIF(date,A25,volume)),NA())</f>
        <v>#N/A</v>
      </c>
    </row>
    <row r="26" spans="1:9">
      <c r="A26" s="15">
        <f>A25+1</f>
        <v>45950</v>
      </c>
      <c r="B26" s="21">
        <f>IF(C26="",NA(),1-C26)</f>
        <v>1</v>
      </c>
      <c r="C26" s="21">
        <v>0</v>
      </c>
      <c r="D26" s="71" t="e">
        <f>IFERROR((SUMPRODUCT(--(date=$A26),--(service="PISP"),--(used="Y"),response)/SUMPRODUCT(--(date=$A26),--(service="PISP"),--(used="Y"),volume)),NA())</f>
        <v>#N/A</v>
      </c>
      <c r="E26" s="71" t="e">
        <f>IFERROR((SUMPRODUCT(--(date=$A26),--(service="PISP"),--(used="Y"),response)/SUMPRODUCT(--(date=$A26),--(service="PISP"),--(used="Y"),size)),NA())</f>
        <v>#N/A</v>
      </c>
      <c r="F26" s="71" t="e">
        <f>IFERROR((SUMPRODUCT(--(date=$A26),--(service="AISP"),--(used="Y"),response)/SUMPRODUCT(--(date=$A26),--(service="AISP"),--(used="Y"),volume)),NA())</f>
        <v>#N/A</v>
      </c>
      <c r="G26" s="71" t="e">
        <f>IFERROR((SUMPRODUCT(--(date=$A26),--(service="AISP"),--(used="Y"),response)/SUMPRODUCT(--(date=$A26),--(service="AISP"),--(used="Y"),size)),NA())</f>
        <v>#N/A</v>
      </c>
      <c r="H26" s="71" t="e">
        <f>IFERROR((SUMPRODUCT(--(date=$A26),--(service="CoF"),--(used="Y"),response)/SUMPRODUCT(--(date=$A26),--(service="CoF"),--(used="Y"),volume)),NA())</f>
        <v>#N/A</v>
      </c>
      <c r="I26" s="21" t="e">
        <f>IFERROR((SUMIF(date,A26,error)/SUMIF(date,A26,volume)),NA())</f>
        <v>#N/A</v>
      </c>
    </row>
    <row r="27" spans="1:9">
      <c r="A27" s="15">
        <f>A26+1</f>
        <v>45951</v>
      </c>
      <c r="B27" s="21">
        <f>IF(C27="",NA(),1-C27)</f>
        <v>1</v>
      </c>
      <c r="C27" s="21">
        <v>0</v>
      </c>
      <c r="D27" s="71" t="e">
        <f>IFERROR((SUMPRODUCT(--(date=$A27),--(service="PISP"),--(used="Y"),response)/SUMPRODUCT(--(date=$A27),--(service="PISP"),--(used="Y"),volume)),NA())</f>
        <v>#N/A</v>
      </c>
      <c r="E27" s="71" t="e">
        <f>IFERROR((SUMPRODUCT(--(date=$A27),--(service="PISP"),--(used="Y"),response)/SUMPRODUCT(--(date=$A27),--(service="PISP"),--(used="Y"),size)),NA())</f>
        <v>#N/A</v>
      </c>
      <c r="F27" s="71" t="e">
        <f>IFERROR((SUMPRODUCT(--(date=$A27),--(service="AISP"),--(used="Y"),response)/SUMPRODUCT(--(date=$A27),--(service="AISP"),--(used="Y"),volume)),NA())</f>
        <v>#N/A</v>
      </c>
      <c r="G27" s="71" t="e">
        <f>IFERROR((SUMPRODUCT(--(date=$A27),--(service="AISP"),--(used="Y"),response)/SUMPRODUCT(--(date=$A27),--(service="AISP"),--(used="Y"),size)),NA())</f>
        <v>#N/A</v>
      </c>
      <c r="H27" s="71" t="e">
        <f>IFERROR((SUMPRODUCT(--(date=$A27),--(service="CoF"),--(used="Y"),response)/SUMPRODUCT(--(date=$A27),--(service="CoF"),--(used="Y"),volume)),NA())</f>
        <v>#N/A</v>
      </c>
      <c r="I27" s="21" t="e">
        <f>IFERROR((SUMIF(date,A27,error)/SUMIF(date,A27,volume)),NA())</f>
        <v>#N/A</v>
      </c>
    </row>
    <row r="28" spans="1:9">
      <c r="A28" s="15">
        <f>A27+1</f>
        <v>45952</v>
      </c>
      <c r="B28" s="21">
        <f>IF(C28="",NA(),1-C28)</f>
        <v>1</v>
      </c>
      <c r="C28" s="21">
        <v>0</v>
      </c>
      <c r="D28" s="71" t="e">
        <f>IFERROR((SUMPRODUCT(--(date=$A28),--(service="PISP"),--(used="Y"),response)/SUMPRODUCT(--(date=$A28),--(service="PISP"),--(used="Y"),volume)),NA())</f>
        <v>#N/A</v>
      </c>
      <c r="E28" s="71" t="e">
        <f>IFERROR((SUMPRODUCT(--(date=$A28),--(service="PISP"),--(used="Y"),response)/SUMPRODUCT(--(date=$A28),--(service="PISP"),--(used="Y"),size)),NA())</f>
        <v>#N/A</v>
      </c>
      <c r="F28" s="71" t="e">
        <f>IFERROR((SUMPRODUCT(--(date=$A28),--(service="AISP"),--(used="Y"),response)/SUMPRODUCT(--(date=$A28),--(service="AISP"),--(used="Y"),volume)),NA())</f>
        <v>#N/A</v>
      </c>
      <c r="G28" s="71" t="e">
        <f>IFERROR((SUMPRODUCT(--(date=$A28),--(service="AISP"),--(used="Y"),response)/SUMPRODUCT(--(date=$A28),--(service="AISP"),--(used="Y"),size)),NA())</f>
        <v>#N/A</v>
      </c>
      <c r="H28" s="71" t="e">
        <f>IFERROR((SUMPRODUCT(--(date=$A28),--(service="CoF"),--(used="Y"),response)/SUMPRODUCT(--(date=$A28),--(service="CoF"),--(used="Y"),volume)),NA())</f>
        <v>#N/A</v>
      </c>
      <c r="I28" s="21" t="e">
        <f>IFERROR((SUMIF(date,A28,error)/SUMIF(date,A28,volume)),NA())</f>
        <v>#N/A</v>
      </c>
    </row>
    <row r="29" spans="1:9">
      <c r="A29" s="15">
        <f>A28+1</f>
        <v>45953</v>
      </c>
      <c r="B29" s="21">
        <f>IF(C29="",NA(),1-C29)</f>
        <v>1</v>
      </c>
      <c r="C29" s="21">
        <v>0</v>
      </c>
      <c r="D29" s="71" t="e">
        <f>IFERROR((SUMPRODUCT(--(date=$A29),--(service="PISP"),--(used="Y"),response)/SUMPRODUCT(--(date=$A29),--(service="PISP"),--(used="Y"),volume)),NA())</f>
        <v>#N/A</v>
      </c>
      <c r="E29" s="71" t="e">
        <f>IFERROR((SUMPRODUCT(--(date=$A29),--(service="PISP"),--(used="Y"),response)/SUMPRODUCT(--(date=$A29),--(service="PISP"),--(used="Y"),size)),NA())</f>
        <v>#N/A</v>
      </c>
      <c r="F29" s="71" t="e">
        <f>IFERROR((SUMPRODUCT(--(date=$A29),--(service="AISP"),--(used="Y"),response)/SUMPRODUCT(--(date=$A29),--(service="AISP"),--(used="Y"),volume)),NA())</f>
        <v>#N/A</v>
      </c>
      <c r="G29" s="71" t="e">
        <f>IFERROR((SUMPRODUCT(--(date=$A29),--(service="AISP"),--(used="Y"),response)/SUMPRODUCT(--(date=$A29),--(service="AISP"),--(used="Y"),size)),NA())</f>
        <v>#N/A</v>
      </c>
      <c r="H29" s="71" t="e">
        <f>IFERROR((SUMPRODUCT(--(date=$A29),--(service="CoF"),--(used="Y"),response)/SUMPRODUCT(--(date=$A29),--(service="CoF"),--(used="Y"),volume)),NA())</f>
        <v>#N/A</v>
      </c>
      <c r="I29" s="21" t="e">
        <f>IFERROR((SUMIF(date,A29,error)/SUMIF(date,A29,volume)),NA())</f>
        <v>#N/A</v>
      </c>
    </row>
    <row r="30" spans="1:9">
      <c r="A30" s="15">
        <f>A29+1</f>
        <v>45954</v>
      </c>
      <c r="B30" s="21">
        <f>IF(C30="",NA(),1-C30)</f>
        <v>1</v>
      </c>
      <c r="C30" s="21">
        <v>0</v>
      </c>
      <c r="D30" s="71" t="e">
        <f>IFERROR((SUMPRODUCT(--(date=$A30),--(service="PISP"),--(used="Y"),response)/SUMPRODUCT(--(date=$A30),--(service="PISP"),--(used="Y"),volume)),NA())</f>
        <v>#N/A</v>
      </c>
      <c r="E30" s="71" t="e">
        <f>IFERROR((SUMPRODUCT(--(date=$A30),--(service="PISP"),--(used="Y"),response)/SUMPRODUCT(--(date=$A30),--(service="PISP"),--(used="Y"),size)),NA())</f>
        <v>#N/A</v>
      </c>
      <c r="F30" s="71" t="e">
        <f>IFERROR((SUMPRODUCT(--(date=$A30),--(service="AISP"),--(used="Y"),response)/SUMPRODUCT(--(date=$A30),--(service="AISP"),--(used="Y"),volume)),NA())</f>
        <v>#N/A</v>
      </c>
      <c r="G30" s="71" t="e">
        <f>IFERROR((SUMPRODUCT(--(date=$A30),--(service="AISP"),--(used="Y"),response)/SUMPRODUCT(--(date=$A30),--(service="AISP"),--(used="Y"),size)),NA())</f>
        <v>#N/A</v>
      </c>
      <c r="H30" s="71" t="e">
        <f>IFERROR((SUMPRODUCT(--(date=$A30),--(service="CoF"),--(used="Y"),response)/SUMPRODUCT(--(date=$A30),--(service="CoF"),--(used="Y"),volume)),NA())</f>
        <v>#N/A</v>
      </c>
      <c r="I30" s="21" t="e">
        <f>IFERROR((SUMIF(date,A30,error)/SUMIF(date,A30,volume)),NA())</f>
        <v>#N/A</v>
      </c>
    </row>
    <row r="31" spans="1:9">
      <c r="A31" s="15">
        <f>A30+1</f>
        <v>45955</v>
      </c>
      <c r="B31" s="21">
        <f>IF(C31="",NA(),1-C31)</f>
        <v>1</v>
      </c>
      <c r="C31" s="21">
        <v>0</v>
      </c>
      <c r="D31" s="71" t="e">
        <f>IFERROR((SUMPRODUCT(--(date=$A31),--(service="PISP"),--(used="Y"),response)/SUMPRODUCT(--(date=$A31),--(service="PISP"),--(used="Y"),volume)),NA())</f>
        <v>#N/A</v>
      </c>
      <c r="E31" s="71" t="e">
        <f>IFERROR((SUMPRODUCT(--(date=$A31),--(service="PISP"),--(used="Y"),response)/SUMPRODUCT(--(date=$A31),--(service="PISP"),--(used="Y"),size)),NA())</f>
        <v>#N/A</v>
      </c>
      <c r="F31" s="71" t="e">
        <f>IFERROR((SUMPRODUCT(--(date=$A31),--(service="AISP"),--(used="Y"),response)/SUMPRODUCT(--(date=$A31),--(service="AISP"),--(used="Y"),volume)),NA())</f>
        <v>#N/A</v>
      </c>
      <c r="G31" s="71" t="e">
        <f>IFERROR((SUMPRODUCT(--(date=$A31),--(service="AISP"),--(used="Y"),response)/SUMPRODUCT(--(date=$A31),--(service="AISP"),--(used="Y"),size)),NA())</f>
        <v>#N/A</v>
      </c>
      <c r="H31" s="71" t="e">
        <f>IFERROR((SUMPRODUCT(--(date=$A31),--(service="CoF"),--(used="Y"),response)/SUMPRODUCT(--(date=$A31),--(service="CoF"),--(used="Y"),volume)),NA())</f>
        <v>#N/A</v>
      </c>
      <c r="I31" s="21" t="e">
        <f>IFERROR((SUMIF(date,A31,error)/SUMIF(date,A31,volume)),NA())</f>
        <v>#N/A</v>
      </c>
    </row>
    <row r="32" spans="1:9">
      <c r="A32" s="15">
        <f>A31+1</f>
        <v>45956</v>
      </c>
      <c r="B32" s="21">
        <f>IF(C32="",NA(),1-C32)</f>
        <v>1</v>
      </c>
      <c r="C32" s="21">
        <v>0</v>
      </c>
      <c r="D32" s="71" t="e">
        <f>IFERROR((SUMPRODUCT(--(date=$A32),--(service="PISP"),--(used="Y"),response)/SUMPRODUCT(--(date=$A32),--(service="PISP"),--(used="Y"),volume)),NA())</f>
        <v>#N/A</v>
      </c>
      <c r="E32" s="71" t="e">
        <f>IFERROR((SUMPRODUCT(--(date=$A32),--(service="PISP"),--(used="Y"),response)/SUMPRODUCT(--(date=$A32),--(service="PISP"),--(used="Y"),size)),NA())</f>
        <v>#N/A</v>
      </c>
      <c r="F32" s="71" t="e">
        <f>IFERROR((SUMPRODUCT(--(date=$A32),--(service="AISP"),--(used="Y"),response)/SUMPRODUCT(--(date=$A32),--(service="AISP"),--(used="Y"),volume)),NA())</f>
        <v>#N/A</v>
      </c>
      <c r="G32" s="71" t="e">
        <f>IFERROR((SUMPRODUCT(--(date=$A32),--(service="AISP"),--(used="Y"),response)/SUMPRODUCT(--(date=$A32),--(service="AISP"),--(used="Y"),size)),NA())</f>
        <v>#N/A</v>
      </c>
      <c r="H32" s="71" t="e">
        <f>IFERROR((SUMPRODUCT(--(date=$A32),--(service="CoF"),--(used="Y"),response)/SUMPRODUCT(--(date=$A32),--(service="CoF"),--(used="Y"),volume)),NA())</f>
        <v>#N/A</v>
      </c>
      <c r="I32" s="21" t="e">
        <f>IFERROR((SUMIF(date,A32,error)/SUMIF(date,A32,volume)),NA())</f>
        <v>#N/A</v>
      </c>
    </row>
    <row r="33" spans="1:9">
      <c r="A33" s="15">
        <f>A32+1</f>
        <v>45957</v>
      </c>
      <c r="B33" s="21">
        <f>IF(C33="",NA(),1-C33)</f>
        <v>1</v>
      </c>
      <c r="C33" s="21">
        <v>0</v>
      </c>
      <c r="D33" s="71" t="e">
        <f>IFERROR((SUMPRODUCT(--(date=$A33),--(service="PISP"),--(used="Y"),response)/SUMPRODUCT(--(date=$A33),--(service="PISP"),--(used="Y"),volume)),NA())</f>
        <v>#N/A</v>
      </c>
      <c r="E33" s="71" t="e">
        <f>IFERROR((SUMPRODUCT(--(date=$A33),--(service="PISP"),--(used="Y"),response)/SUMPRODUCT(--(date=$A33),--(service="PISP"),--(used="Y"),size)),NA())</f>
        <v>#N/A</v>
      </c>
      <c r="F33" s="71" t="e">
        <f>IFERROR((SUMPRODUCT(--(date=$A33),--(service="AISP"),--(used="Y"),response)/SUMPRODUCT(--(date=$A33),--(service="AISP"),--(used="Y"),volume)),NA())</f>
        <v>#N/A</v>
      </c>
      <c r="G33" s="71" t="e">
        <f>IFERROR((SUMPRODUCT(--(date=$A33),--(service="AISP"),--(used="Y"),response)/SUMPRODUCT(--(date=$A33),--(service="AISP"),--(used="Y"),size)),NA())</f>
        <v>#N/A</v>
      </c>
      <c r="H33" s="71" t="e">
        <f>IFERROR((SUMPRODUCT(--(date=$A33),--(service="CoF"),--(used="Y"),response)/SUMPRODUCT(--(date=$A33),--(service="CoF"),--(used="Y"),volume)),NA())</f>
        <v>#N/A</v>
      </c>
      <c r="I33" s="21" t="e">
        <f>IFERROR((SUMIF(date,A33,error)/SUMIF(date,A33,volume)),NA())</f>
        <v>#N/A</v>
      </c>
    </row>
    <row r="34" spans="1:9">
      <c r="A34" s="15">
        <f>A33+1</f>
        <v>45958</v>
      </c>
      <c r="B34" s="21">
        <f>IF(C34="",NA(),1-C34)</f>
        <v>1</v>
      </c>
      <c r="C34" s="21">
        <v>0</v>
      </c>
      <c r="D34" s="71" t="e">
        <f>IFERROR((SUMPRODUCT(--(date=$A34),--(service="PISP"),--(used="Y"),response)/SUMPRODUCT(--(date=$A34),--(service="PISP"),--(used="Y"),volume)),NA())</f>
        <v>#N/A</v>
      </c>
      <c r="E34" s="71" t="e">
        <f>IFERROR((SUMPRODUCT(--(date=$A34),--(service="PISP"),--(used="Y"),response)/SUMPRODUCT(--(date=$A34),--(service="PISP"),--(used="Y"),size)),NA())</f>
        <v>#N/A</v>
      </c>
      <c r="F34" s="71" t="e">
        <f>IFERROR((SUMPRODUCT(--(date=$A34),--(service="AISP"),--(used="Y"),response)/SUMPRODUCT(--(date=$A34),--(service="AISP"),--(used="Y"),volume)),NA())</f>
        <v>#N/A</v>
      </c>
      <c r="G34" s="71" t="e">
        <f>IFERROR((SUMPRODUCT(--(date=$A34),--(service="AISP"),--(used="Y"),response)/SUMPRODUCT(--(date=$A34),--(service="AISP"),--(used="Y"),size)),NA())</f>
        <v>#N/A</v>
      </c>
      <c r="H34" s="71" t="e">
        <f>IFERROR((SUMPRODUCT(--(date=$A34),--(service="CoF"),--(used="Y"),response)/SUMPRODUCT(--(date=$A34),--(service="CoF"),--(used="Y"),volume)),NA())</f>
        <v>#N/A</v>
      </c>
      <c r="I34" s="21" t="e">
        <f>IFERROR((SUMIF(date,A34,error)/SUMIF(date,A34,volume)),NA())</f>
        <v>#N/A</v>
      </c>
    </row>
    <row r="35" spans="1:9">
      <c r="A35" s="15">
        <f>A34+1</f>
        <v>45959</v>
      </c>
      <c r="B35" s="21">
        <f>IF(C35="",NA(),1-C35)</f>
        <v>1</v>
      </c>
      <c r="C35" s="21">
        <v>0</v>
      </c>
      <c r="D35" s="71" t="e">
        <f>IFERROR((SUMPRODUCT(--(date=$A35),--(service="PISP"),--(used="Y"),response)/SUMPRODUCT(--(date=$A35),--(service="PISP"),--(used="Y"),volume)),NA())</f>
        <v>#N/A</v>
      </c>
      <c r="E35" s="71" t="e">
        <f>IFERROR((SUMPRODUCT(--(date=$A35),--(service="PISP"),--(used="Y"),response)/SUMPRODUCT(--(date=$A35),--(service="PISP"),--(used="Y"),size)),NA())</f>
        <v>#N/A</v>
      </c>
      <c r="F35" s="71" t="e">
        <f>IFERROR((SUMPRODUCT(--(date=$A35),--(service="AISP"),--(used="Y"),response)/SUMPRODUCT(--(date=$A35),--(service="AISP"),--(used="Y"),volume)),NA())</f>
        <v>#N/A</v>
      </c>
      <c r="G35" s="71" t="e">
        <f>IFERROR((SUMPRODUCT(--(date=$A35),--(service="AISP"),--(used="Y"),response)/SUMPRODUCT(--(date=$A35),--(service="AISP"),--(used="Y"),size)),NA())</f>
        <v>#N/A</v>
      </c>
      <c r="H35" s="71" t="e">
        <f>IFERROR((SUMPRODUCT(--(date=$A35),--(service="CoF"),--(used="Y"),response)/SUMPRODUCT(--(date=$A35),--(service="CoF"),--(used="Y"),volume)),NA())</f>
        <v>#N/A</v>
      </c>
      <c r="I35" s="21" t="e">
        <f>IFERROR((SUMIF(date,A35,error)/SUMIF(date,A35,volume)),NA())</f>
        <v>#N/A</v>
      </c>
    </row>
    <row r="36" spans="1:9">
      <c r="A36" s="15">
        <f>A35+1</f>
        <v>45960</v>
      </c>
      <c r="B36" s="21">
        <f>IF(C36="",NA(),1-C36)</f>
        <v>1</v>
      </c>
      <c r="C36" s="21">
        <v>0</v>
      </c>
      <c r="D36" s="71" t="e">
        <f>IFERROR((SUMPRODUCT(--(date=$A36),--(service="PISP"),--(used="Y"),response)/SUMPRODUCT(--(date=$A36),--(service="PISP"),--(used="Y"),volume)),NA())</f>
        <v>#N/A</v>
      </c>
      <c r="E36" s="71" t="e">
        <f>IFERROR((SUMPRODUCT(--(date=$A36),--(service="PISP"),--(used="Y"),response)/SUMPRODUCT(--(date=$A36),--(service="PISP"),--(used="Y"),size)),NA())</f>
        <v>#N/A</v>
      </c>
      <c r="F36" s="71" t="e">
        <f>IFERROR((SUMPRODUCT(--(date=$A36),--(service="AISP"),--(used="Y"),response)/SUMPRODUCT(--(date=$A36),--(service="AISP"),--(used="Y"),volume)),NA())</f>
        <v>#N/A</v>
      </c>
      <c r="G36" s="71" t="e">
        <f>IFERROR((SUMPRODUCT(--(date=$A36),--(service="AISP"),--(used="Y"),response)/SUMPRODUCT(--(date=$A36),--(service="AISP"),--(used="Y"),size)),NA())</f>
        <v>#N/A</v>
      </c>
      <c r="H36" s="71" t="e">
        <f>IFERROR((SUMPRODUCT(--(date=$A36),--(service="CoF"),--(used="Y"),response)/SUMPRODUCT(--(date=$A36),--(service="CoF"),--(used="Y"),volume)),NA())</f>
        <v>#N/A</v>
      </c>
      <c r="I36" s="21" t="e">
        <f>IFERROR((SUMIF(date,A36,error)/SUMIF(date,A36,volume)),NA())</f>
        <v>#N/A</v>
      </c>
    </row>
    <row r="37" spans="1:9">
      <c r="A37" s="15">
        <f>A36+1</f>
        <v>45961</v>
      </c>
      <c r="B37" s="21">
        <f>IF(C37="",NA(),1-C37)</f>
        <v>1</v>
      </c>
      <c r="C37" s="21">
        <v>0</v>
      </c>
      <c r="D37" s="71" t="e">
        <f>IFERROR((SUMPRODUCT(--(date=$A37),--(service="PISP"),--(used="Y"),response)/SUMPRODUCT(--(date=$A37),--(service="PISP"),--(used="Y"),volume)),NA())</f>
        <v>#N/A</v>
      </c>
      <c r="E37" s="71" t="e">
        <f>IFERROR((SUMPRODUCT(--(date=$A37),--(service="PISP"),--(used="Y"),response)/SUMPRODUCT(--(date=$A37),--(service="PISP"),--(used="Y"),size)),NA())</f>
        <v>#N/A</v>
      </c>
      <c r="F37" s="71" t="e">
        <f>IFERROR((SUMPRODUCT(--(date=$A37),--(service="AISP"),--(used="Y"),response)/SUMPRODUCT(--(date=$A37),--(service="AISP"),--(used="Y"),volume)),NA())</f>
        <v>#N/A</v>
      </c>
      <c r="G37" s="71" t="e">
        <f>IFERROR((SUMPRODUCT(--(date=$A37),--(service="AISP"),--(used="Y"),response)/SUMPRODUCT(--(date=$A37),--(service="AISP"),--(used="Y"),size)),NA())</f>
        <v>#N/A</v>
      </c>
      <c r="H37" s="71" t="e">
        <f>IFERROR((SUMPRODUCT(--(date=$A37),--(service="CoF"),--(used="Y"),response)/SUMPRODUCT(--(date=$A37),--(service="CoF"),--(used="Y"),volume)),NA())</f>
        <v>#N/A</v>
      </c>
      <c r="I37" s="21" t="e">
        <f>IFERROR((SUMIF(date,A37,error)/SUMIF(date,A37,volume)),NA())</f>
        <v>#N/A</v>
      </c>
    </row>
    <row r="38" spans="1:9">
      <c r="A38" s="15">
        <f>A37+1</f>
        <v>45962</v>
      </c>
      <c r="B38" s="21">
        <f>IF(C38="",NA(),1-C38)</f>
        <v>1</v>
      </c>
      <c r="C38" s="21">
        <v>0</v>
      </c>
      <c r="D38" s="71" t="e">
        <f>IFERROR((SUMPRODUCT(--(date=$A38),--(service="PISP"),--(used="Y"),response)/SUMPRODUCT(--(date=$A38),--(service="PISP"),--(used="Y"),volume)),NA())</f>
        <v>#N/A</v>
      </c>
      <c r="E38" s="71" t="e">
        <f>IFERROR((SUMPRODUCT(--(date=$A38),--(service="PISP"),--(used="Y"),response)/SUMPRODUCT(--(date=$A38),--(service="PISP"),--(used="Y"),size)),NA())</f>
        <v>#N/A</v>
      </c>
      <c r="F38" s="71" t="e">
        <f>IFERROR((SUMPRODUCT(--(date=$A38),--(service="AISP"),--(used="Y"),response)/SUMPRODUCT(--(date=$A38),--(service="AISP"),--(used="Y"),volume)),NA())</f>
        <v>#N/A</v>
      </c>
      <c r="G38" s="71" t="e">
        <f>IFERROR((SUMPRODUCT(--(date=$A38),--(service="AISP"),--(used="Y"),response)/SUMPRODUCT(--(date=$A38),--(service="AISP"),--(used="Y"),size)),NA())</f>
        <v>#N/A</v>
      </c>
      <c r="H38" s="71" t="e">
        <f>IFERROR((SUMPRODUCT(--(date=$A38),--(service="CoF"),--(used="Y"),response)/SUMPRODUCT(--(date=$A38),--(service="CoF"),--(used="Y"),volume)),NA())</f>
        <v>#N/A</v>
      </c>
      <c r="I38" s="21" t="e">
        <f>IFERROR((SUMIF(date,A38,error)/SUMIF(date,A38,volume)),NA())</f>
        <v>#N/A</v>
      </c>
    </row>
    <row r="39" spans="1:9">
      <c r="A39" s="15">
        <f>A38+1</f>
        <v>45963</v>
      </c>
      <c r="B39" s="21">
        <f>IF(C39="",NA(),1-C39)</f>
        <v>1</v>
      </c>
      <c r="C39" s="21">
        <v>0</v>
      </c>
      <c r="D39" s="71" t="e">
        <f>IFERROR((SUMPRODUCT(--(date=$A39),--(service="PISP"),--(used="Y"),response)/SUMPRODUCT(--(date=$A39),--(service="PISP"),--(used="Y"),volume)),NA())</f>
        <v>#N/A</v>
      </c>
      <c r="E39" s="71" t="e">
        <f>IFERROR((SUMPRODUCT(--(date=$A39),--(service="PISP"),--(used="Y"),response)/SUMPRODUCT(--(date=$A39),--(service="PISP"),--(used="Y"),size)),NA())</f>
        <v>#N/A</v>
      </c>
      <c r="F39" s="71" t="e">
        <f>IFERROR((SUMPRODUCT(--(date=$A39),--(service="AISP"),--(used="Y"),response)/SUMPRODUCT(--(date=$A39),--(service="AISP"),--(used="Y"),volume)),NA())</f>
        <v>#N/A</v>
      </c>
      <c r="G39" s="71" t="e">
        <f>IFERROR((SUMPRODUCT(--(date=$A39),--(service="AISP"),--(used="Y"),response)/SUMPRODUCT(--(date=$A39),--(service="AISP"),--(used="Y"),size)),NA())</f>
        <v>#N/A</v>
      </c>
      <c r="H39" s="71" t="e">
        <f>IFERROR((SUMPRODUCT(--(date=$A39),--(service="CoF"),--(used="Y"),response)/SUMPRODUCT(--(date=$A39),--(service="CoF"),--(used="Y"),volume)),NA())</f>
        <v>#N/A</v>
      </c>
      <c r="I39" s="21" t="e">
        <f>IFERROR((SUMIF(date,A39,error)/SUMIF(date,A39,volume)),NA())</f>
        <v>#N/A</v>
      </c>
    </row>
    <row r="40" spans="1:9">
      <c r="A40" s="15">
        <f>A39+1</f>
        <v>45964</v>
      </c>
      <c r="B40" s="21">
        <f>IF(C40="",NA(),1-C40)</f>
        <v>1</v>
      </c>
      <c r="C40" s="21">
        <v>0</v>
      </c>
      <c r="D40" s="71" t="e">
        <f t="shared" ref="D40:D70" si="19">IFERROR((SUMPRODUCT(--(date=$A40),--(service="PISP"),--(used="Y"),response)/SUMPRODUCT(--(date=$A40),--(service="PISP"),--(used="Y"),volume)),NA())</f>
        <v>#N/A</v>
      </c>
      <c r="E40" s="71" t="e">
        <f t="shared" ref="E40:E70" si="20">IFERROR((SUMPRODUCT(--(date=$A40),--(service="PISP"),--(used="Y"),response)/SUMPRODUCT(--(date=$A40),--(service="PISP"),--(used="Y"),size)),NA())</f>
        <v>#N/A</v>
      </c>
      <c r="F40" s="71" t="e">
        <f t="shared" ref="F40:F70" si="21">IFERROR((SUMPRODUCT(--(date=$A40),--(service="AISP"),--(used="Y"),response)/SUMPRODUCT(--(date=$A40),--(service="AISP"),--(used="Y"),volume)),NA())</f>
        <v>#N/A</v>
      </c>
      <c r="G40" s="71" t="e">
        <f t="shared" ref="G40:G70" si="22">IFERROR((SUMPRODUCT(--(date=$A40),--(service="AISP"),--(used="Y"),response)/SUMPRODUCT(--(date=$A40),--(service="AISP"),--(used="Y"),size)),NA())</f>
        <v>#N/A</v>
      </c>
      <c r="H40" s="71" t="e">
        <f t="shared" ref="H40:H70" si="23">IFERROR((SUMPRODUCT(--(date=$A40),--(service="CoF"),--(used="Y"),response)/SUMPRODUCT(--(date=$A40),--(service="CoF"),--(used="Y"),volume)),NA())</f>
        <v>#N/A</v>
      </c>
      <c r="I40" s="21" t="e">
        <f>IFERROR((SUMIF(date,A40,error)/SUMIF(date,A40,volume)),NA())</f>
        <v>#N/A</v>
      </c>
    </row>
    <row r="41" spans="1:9">
      <c r="A41" s="15">
        <f>A40+1</f>
        <v>45965</v>
      </c>
      <c r="B41" s="21">
        <f t="shared" ref="B41:B72" si="24">IF(C41="",NA(),1-C41)</f>
        <v>1</v>
      </c>
      <c r="C41" s="21">
        <v>0</v>
      </c>
      <c r="D41" s="71" t="e">
        <f>IFERROR((SUMPRODUCT(--(date=$A41),--(service="PISP"),--(used="Y"),response)/SUMPRODUCT(--(date=$A41),--(service="PISP"),--(used="Y"),volume)),NA())</f>
        <v>#N/A</v>
      </c>
      <c r="E41" s="71" t="e">
        <f>IFERROR((SUMPRODUCT(--(date=$A41),--(service="PISP"),--(used="Y"),response)/SUMPRODUCT(--(date=$A41),--(service="PISP"),--(used="Y"),size)),NA())</f>
        <v>#N/A</v>
      </c>
      <c r="F41" s="71" t="e">
        <f>IFERROR((SUMPRODUCT(--(date=$A41),--(service="AISP"),--(used="Y"),response)/SUMPRODUCT(--(date=$A41),--(service="AISP"),--(used="Y"),volume)),NA())</f>
        <v>#N/A</v>
      </c>
      <c r="G41" s="71" t="e">
        <f>IFERROR((SUMPRODUCT(--(date=$A41),--(service="AISP"),--(used="Y"),response)/SUMPRODUCT(--(date=$A41),--(service="AISP"),--(used="Y"),size)),NA())</f>
        <v>#N/A</v>
      </c>
      <c r="H41" s="71" t="e">
        <f>IFERROR((SUMPRODUCT(--(date=$A41),--(service="CoF"),--(used="Y"),response)/SUMPRODUCT(--(date=$A41),--(service="CoF"),--(used="Y"),volume)),NA())</f>
        <v>#N/A</v>
      </c>
      <c r="I41" s="21" t="e">
        <f t="shared" ref="I41:I71" si="25">IFERROR((SUMIF(date,A41,error)/SUMIF(date,A41,volume)),NA())</f>
        <v>#N/A</v>
      </c>
    </row>
    <row r="42" spans="1:9">
      <c r="A42" s="15">
        <f>A41+1</f>
        <v>45966</v>
      </c>
      <c r="B42" s="21">
        <f>IF(C42="",NA(),1-C42)</f>
        <v>1</v>
      </c>
      <c r="C42" s="21">
        <v>0</v>
      </c>
      <c r="D42" s="71" t="e">
        <f>IFERROR((SUMPRODUCT(--(date=$A42),--(service="PISP"),--(used="Y"),response)/SUMPRODUCT(--(date=$A42),--(service="PISP"),--(used="Y"),volume)),NA())</f>
        <v>#N/A</v>
      </c>
      <c r="E42" s="71" t="e">
        <f>IFERROR((SUMPRODUCT(--(date=$A42),--(service="PISP"),--(used="Y"),response)/SUMPRODUCT(--(date=$A42),--(service="PISP"),--(used="Y"),size)),NA())</f>
        <v>#N/A</v>
      </c>
      <c r="F42" s="71" t="e">
        <f>IFERROR((SUMPRODUCT(--(date=$A42),--(service="AISP"),--(used="Y"),response)/SUMPRODUCT(--(date=$A42),--(service="AISP"),--(used="Y"),volume)),NA())</f>
        <v>#N/A</v>
      </c>
      <c r="G42" s="71" t="e">
        <f>IFERROR((SUMPRODUCT(--(date=$A42),--(service="AISP"),--(used="Y"),response)/SUMPRODUCT(--(date=$A42),--(service="AISP"),--(used="Y"),size)),NA())</f>
        <v>#N/A</v>
      </c>
      <c r="H42" s="71" t="e">
        <f>IFERROR((SUMPRODUCT(--(date=$A42),--(service="CoF"),--(used="Y"),response)/SUMPRODUCT(--(date=$A42),--(service="CoF"),--(used="Y"),volume)),NA())</f>
        <v>#N/A</v>
      </c>
      <c r="I42" s="21" t="e">
        <f>IFERROR((SUMIF(date,A42,error)/SUMIF(date,A42,volume)),NA())</f>
        <v>#N/A</v>
      </c>
    </row>
    <row r="43" spans="1:9">
      <c r="A43" s="15">
        <f>A42+1</f>
        <v>45967</v>
      </c>
      <c r="B43" s="21">
        <f>IF(C43="",NA(),1-C43)</f>
        <v>1</v>
      </c>
      <c r="C43" s="21">
        <v>0</v>
      </c>
      <c r="D43" s="71" t="e">
        <f>IFERROR((SUMPRODUCT(--(date=$A43),--(service="PISP"),--(used="Y"),response)/SUMPRODUCT(--(date=$A43),--(service="PISP"),--(used="Y"),volume)),NA())</f>
        <v>#N/A</v>
      </c>
      <c r="E43" s="71" t="e">
        <f>IFERROR((SUMPRODUCT(--(date=$A43),--(service="PISP"),--(used="Y"),response)/SUMPRODUCT(--(date=$A43),--(service="PISP"),--(used="Y"),size)),NA())</f>
        <v>#N/A</v>
      </c>
      <c r="F43" s="71" t="e">
        <f>IFERROR((SUMPRODUCT(--(date=$A43),--(service="AISP"),--(used="Y"),response)/SUMPRODUCT(--(date=$A43),--(service="AISP"),--(used="Y"),volume)),NA())</f>
        <v>#N/A</v>
      </c>
      <c r="G43" s="71" t="e">
        <f>IFERROR((SUMPRODUCT(--(date=$A43),--(service="AISP"),--(used="Y"),response)/SUMPRODUCT(--(date=$A43),--(service="AISP"),--(used="Y"),size)),NA())</f>
        <v>#N/A</v>
      </c>
      <c r="H43" s="71" t="e">
        <f>IFERROR((SUMPRODUCT(--(date=$A43),--(service="CoF"),--(used="Y"),response)/SUMPRODUCT(--(date=$A43),--(service="CoF"),--(used="Y"),volume)),NA())</f>
        <v>#N/A</v>
      </c>
      <c r="I43" s="21" t="e">
        <f>IFERROR((SUMIF(date,A43,error)/SUMIF(date,A43,volume)),NA())</f>
        <v>#N/A</v>
      </c>
    </row>
    <row r="44" spans="1:9">
      <c r="A44" s="15">
        <f>A43+1</f>
        <v>45968</v>
      </c>
      <c r="B44" s="21">
        <f>IF(C44="",NA(),1-C44)</f>
        <v>1</v>
      </c>
      <c r="C44" s="21">
        <v>0</v>
      </c>
      <c r="D44" s="71" t="e">
        <f>IFERROR((SUMPRODUCT(--(date=$A44),--(service="PISP"),--(used="Y"),response)/SUMPRODUCT(--(date=$A44),--(service="PISP"),--(used="Y"),volume)),NA())</f>
        <v>#N/A</v>
      </c>
      <c r="E44" s="71" t="e">
        <f>IFERROR((SUMPRODUCT(--(date=$A44),--(service="PISP"),--(used="Y"),response)/SUMPRODUCT(--(date=$A44),--(service="PISP"),--(used="Y"),size)),NA())</f>
        <v>#N/A</v>
      </c>
      <c r="F44" s="71" t="e">
        <f>IFERROR((SUMPRODUCT(--(date=$A44),--(service="AISP"),--(used="Y"),response)/SUMPRODUCT(--(date=$A44),--(service="AISP"),--(used="Y"),volume)),NA())</f>
        <v>#N/A</v>
      </c>
      <c r="G44" s="71" t="e">
        <f>IFERROR((SUMPRODUCT(--(date=$A44),--(service="AISP"),--(used="Y"),response)/SUMPRODUCT(--(date=$A44),--(service="AISP"),--(used="Y"),size)),NA())</f>
        <v>#N/A</v>
      </c>
      <c r="H44" s="71" t="e">
        <f>IFERROR((SUMPRODUCT(--(date=$A44),--(service="CoF"),--(used="Y"),response)/SUMPRODUCT(--(date=$A44),--(service="CoF"),--(used="Y"),volume)),NA())</f>
        <v>#N/A</v>
      </c>
      <c r="I44" s="21" t="e">
        <f>IFERROR((SUMIF(date,A44,error)/SUMIF(date,A44,volume)),NA())</f>
        <v>#N/A</v>
      </c>
    </row>
    <row r="45" spans="1:9">
      <c r="A45" s="15">
        <f>A44+1</f>
        <v>45969</v>
      </c>
      <c r="B45" s="21">
        <f>IF(C45="",NA(),1-C45)</f>
        <v>1</v>
      </c>
      <c r="C45" s="21">
        <v>0</v>
      </c>
      <c r="D45" s="71" t="e">
        <f>IFERROR((SUMPRODUCT(--(date=$A45),--(service="PISP"),--(used="Y"),response)/SUMPRODUCT(--(date=$A45),--(service="PISP"),--(used="Y"),volume)),NA())</f>
        <v>#N/A</v>
      </c>
      <c r="E45" s="71" t="e">
        <f>IFERROR((SUMPRODUCT(--(date=$A45),--(service="PISP"),--(used="Y"),response)/SUMPRODUCT(--(date=$A45),--(service="PISP"),--(used="Y"),size)),NA())</f>
        <v>#N/A</v>
      </c>
      <c r="F45" s="71" t="e">
        <f>IFERROR((SUMPRODUCT(--(date=$A45),--(service="AISP"),--(used="Y"),response)/SUMPRODUCT(--(date=$A45),--(service="AISP"),--(used="Y"),volume)),NA())</f>
        <v>#N/A</v>
      </c>
      <c r="G45" s="71" t="e">
        <f>IFERROR((SUMPRODUCT(--(date=$A45),--(service="AISP"),--(used="Y"),response)/SUMPRODUCT(--(date=$A45),--(service="AISP"),--(used="Y"),size)),NA())</f>
        <v>#N/A</v>
      </c>
      <c r="H45" s="71" t="e">
        <f>IFERROR((SUMPRODUCT(--(date=$A45),--(service="CoF"),--(used="Y"),response)/SUMPRODUCT(--(date=$A45),--(service="CoF"),--(used="Y"),volume)),NA())</f>
        <v>#N/A</v>
      </c>
      <c r="I45" s="21" t="e">
        <f>IFERROR((SUMIF(date,A45,error)/SUMIF(date,A45,volume)),NA())</f>
        <v>#N/A</v>
      </c>
    </row>
    <row r="46" spans="1:9">
      <c r="A46" s="15">
        <f>A45+1</f>
        <v>45970</v>
      </c>
      <c r="B46" s="21">
        <f>IF(C46="",NA(),1-C46)</f>
        <v>1</v>
      </c>
      <c r="C46" s="21">
        <v>0</v>
      </c>
      <c r="D46" s="71" t="e">
        <f>IFERROR((SUMPRODUCT(--(date=$A46),--(service="PISP"),--(used="Y"),response)/SUMPRODUCT(--(date=$A46),--(service="PISP"),--(used="Y"),volume)),NA())</f>
        <v>#N/A</v>
      </c>
      <c r="E46" s="71" t="e">
        <f>IFERROR((SUMPRODUCT(--(date=$A46),--(service="PISP"),--(used="Y"),response)/SUMPRODUCT(--(date=$A46),--(service="PISP"),--(used="Y"),size)),NA())</f>
        <v>#N/A</v>
      </c>
      <c r="F46" s="71" t="e">
        <f>IFERROR((SUMPRODUCT(--(date=$A46),--(service="AISP"),--(used="Y"),response)/SUMPRODUCT(--(date=$A46),--(service="AISP"),--(used="Y"),volume)),NA())</f>
        <v>#N/A</v>
      </c>
      <c r="G46" s="71" t="e">
        <f>IFERROR((SUMPRODUCT(--(date=$A46),--(service="AISP"),--(used="Y"),response)/SUMPRODUCT(--(date=$A46),--(service="AISP"),--(used="Y"),size)),NA())</f>
        <v>#N/A</v>
      </c>
      <c r="H46" s="71" t="e">
        <f>IFERROR((SUMPRODUCT(--(date=$A46),--(service="CoF"),--(used="Y"),response)/SUMPRODUCT(--(date=$A46),--(service="CoF"),--(used="Y"),volume)),NA())</f>
        <v>#N/A</v>
      </c>
      <c r="I46" s="21" t="e">
        <f>IFERROR((SUMIF(date,A46,error)/SUMIF(date,A46,volume)),NA())</f>
        <v>#N/A</v>
      </c>
    </row>
    <row r="47" spans="1:9">
      <c r="A47" s="15">
        <f>A46+1</f>
        <v>45971</v>
      </c>
      <c r="B47" s="21">
        <f>IF(C47="",NA(),1-C47)</f>
        <v>1</v>
      </c>
      <c r="C47" s="21">
        <v>0</v>
      </c>
      <c r="D47" s="71" t="e">
        <f>IFERROR((SUMPRODUCT(--(date=$A47),--(service="PISP"),--(used="Y"),response)/SUMPRODUCT(--(date=$A47),--(service="PISP"),--(used="Y"),volume)),NA())</f>
        <v>#N/A</v>
      </c>
      <c r="E47" s="71" t="e">
        <f>IFERROR((SUMPRODUCT(--(date=$A47),--(service="PISP"),--(used="Y"),response)/SUMPRODUCT(--(date=$A47),--(service="PISP"),--(used="Y"),size)),NA())</f>
        <v>#N/A</v>
      </c>
      <c r="F47" s="71" t="e">
        <f>IFERROR((SUMPRODUCT(--(date=$A47),--(service="AISP"),--(used="Y"),response)/SUMPRODUCT(--(date=$A47),--(service="AISP"),--(used="Y"),volume)),NA())</f>
        <v>#N/A</v>
      </c>
      <c r="G47" s="71" t="e">
        <f>IFERROR((SUMPRODUCT(--(date=$A47),--(service="AISP"),--(used="Y"),response)/SUMPRODUCT(--(date=$A47),--(service="AISP"),--(used="Y"),size)),NA())</f>
        <v>#N/A</v>
      </c>
      <c r="H47" s="71" t="e">
        <f>IFERROR((SUMPRODUCT(--(date=$A47),--(service="CoF"),--(used="Y"),response)/SUMPRODUCT(--(date=$A47),--(service="CoF"),--(used="Y"),volume)),NA())</f>
        <v>#N/A</v>
      </c>
      <c r="I47" s="21" t="e">
        <f>IFERROR((SUMIF(date,A47,error)/SUMIF(date,A47,volume)),NA())</f>
        <v>#N/A</v>
      </c>
    </row>
    <row r="48" spans="1:9">
      <c r="A48" s="15">
        <f>A47+1</f>
        <v>45972</v>
      </c>
      <c r="B48" s="21">
        <f>IF(C48="",NA(),1-C48)</f>
        <v>1</v>
      </c>
      <c r="C48" s="21">
        <v>0</v>
      </c>
      <c r="D48" s="71" t="e">
        <f>IFERROR((SUMPRODUCT(--(date=$A48),--(service="PISP"),--(used="Y"),response)/SUMPRODUCT(--(date=$A48),--(service="PISP"),--(used="Y"),volume)),NA())</f>
        <v>#N/A</v>
      </c>
      <c r="E48" s="71" t="e">
        <f>IFERROR((SUMPRODUCT(--(date=$A48),--(service="PISP"),--(used="Y"),response)/SUMPRODUCT(--(date=$A48),--(service="PISP"),--(used="Y"),size)),NA())</f>
        <v>#N/A</v>
      </c>
      <c r="F48" s="71" t="e">
        <f>IFERROR((SUMPRODUCT(--(date=$A48),--(service="AISP"),--(used="Y"),response)/SUMPRODUCT(--(date=$A48),--(service="AISP"),--(used="Y"),volume)),NA())</f>
        <v>#N/A</v>
      </c>
      <c r="G48" s="71" t="e">
        <f>IFERROR((SUMPRODUCT(--(date=$A48),--(service="AISP"),--(used="Y"),response)/SUMPRODUCT(--(date=$A48),--(service="AISP"),--(used="Y"),size)),NA())</f>
        <v>#N/A</v>
      </c>
      <c r="H48" s="71" t="e">
        <f>IFERROR((SUMPRODUCT(--(date=$A48),--(service="CoF"),--(used="Y"),response)/SUMPRODUCT(--(date=$A48),--(service="CoF"),--(used="Y"),volume)),NA())</f>
        <v>#N/A</v>
      </c>
      <c r="I48" s="21" t="e">
        <f>IFERROR((SUMIF(date,A48,error)/SUMIF(date,A48,volume)),NA())</f>
        <v>#N/A</v>
      </c>
    </row>
    <row r="49" spans="1:9">
      <c r="A49" s="15">
        <f>A48+1</f>
        <v>45973</v>
      </c>
      <c r="B49" s="21">
        <f>IF(C49="",NA(),1-C49)</f>
        <v>1</v>
      </c>
      <c r="C49" s="21">
        <v>0</v>
      </c>
      <c r="D49" s="71" t="e">
        <f>IFERROR((SUMPRODUCT(--(date=$A49),--(service="PISP"),--(used="Y"),response)/SUMPRODUCT(--(date=$A49),--(service="PISP"),--(used="Y"),volume)),NA())</f>
        <v>#N/A</v>
      </c>
      <c r="E49" s="71" t="e">
        <f>IFERROR((SUMPRODUCT(--(date=$A49),--(service="PISP"),--(used="Y"),response)/SUMPRODUCT(--(date=$A49),--(service="PISP"),--(used="Y"),size)),NA())</f>
        <v>#N/A</v>
      </c>
      <c r="F49" s="71" t="e">
        <f>IFERROR((SUMPRODUCT(--(date=$A49),--(service="AISP"),--(used="Y"),response)/SUMPRODUCT(--(date=$A49),--(service="AISP"),--(used="Y"),volume)),NA())</f>
        <v>#N/A</v>
      </c>
      <c r="G49" s="71" t="e">
        <f>IFERROR((SUMPRODUCT(--(date=$A49),--(service="AISP"),--(used="Y"),response)/SUMPRODUCT(--(date=$A49),--(service="AISP"),--(used="Y"),size)),NA())</f>
        <v>#N/A</v>
      </c>
      <c r="H49" s="71" t="e">
        <f>IFERROR((SUMPRODUCT(--(date=$A49),--(service="CoF"),--(used="Y"),response)/SUMPRODUCT(--(date=$A49),--(service="CoF"),--(used="Y"),volume)),NA())</f>
        <v>#N/A</v>
      </c>
      <c r="I49" s="21" t="e">
        <f>IFERROR((SUMIF(date,A49,error)/SUMIF(date,A49,volume)),NA())</f>
        <v>#N/A</v>
      </c>
    </row>
    <row r="50" spans="1:9">
      <c r="A50" s="15">
        <f>A49+1</f>
        <v>45974</v>
      </c>
      <c r="B50" s="21">
        <f>IF(C50="",NA(),1-C50)</f>
        <v>1</v>
      </c>
      <c r="C50" s="21">
        <v>0</v>
      </c>
      <c r="D50" s="71" t="e">
        <f>IFERROR((SUMPRODUCT(--(date=$A50),--(service="PISP"),--(used="Y"),response)/SUMPRODUCT(--(date=$A50),--(service="PISP"),--(used="Y"),volume)),NA())</f>
        <v>#N/A</v>
      </c>
      <c r="E50" s="71" t="e">
        <f>IFERROR((SUMPRODUCT(--(date=$A50),--(service="PISP"),--(used="Y"),response)/SUMPRODUCT(--(date=$A50),--(service="PISP"),--(used="Y"),size)),NA())</f>
        <v>#N/A</v>
      </c>
      <c r="F50" s="71" t="e">
        <f>IFERROR((SUMPRODUCT(--(date=$A50),--(service="AISP"),--(used="Y"),response)/SUMPRODUCT(--(date=$A50),--(service="AISP"),--(used="Y"),volume)),NA())</f>
        <v>#N/A</v>
      </c>
      <c r="G50" s="71" t="e">
        <f>IFERROR((SUMPRODUCT(--(date=$A50),--(service="AISP"),--(used="Y"),response)/SUMPRODUCT(--(date=$A50),--(service="AISP"),--(used="Y"),size)),NA())</f>
        <v>#N/A</v>
      </c>
      <c r="H50" s="71" t="e">
        <f>IFERROR((SUMPRODUCT(--(date=$A50),--(service="CoF"),--(used="Y"),response)/SUMPRODUCT(--(date=$A50),--(service="CoF"),--(used="Y"),volume)),NA())</f>
        <v>#N/A</v>
      </c>
      <c r="I50" s="21" t="e">
        <f>IFERROR((SUMIF(date,A50,error)/SUMIF(date,A50,volume)),NA())</f>
        <v>#N/A</v>
      </c>
    </row>
    <row r="51" spans="1:9">
      <c r="A51" s="15">
        <f>A50+1</f>
        <v>45975</v>
      </c>
      <c r="B51" s="21">
        <f>IF(C51="",NA(),1-C51)</f>
        <v>1</v>
      </c>
      <c r="C51" s="21">
        <v>0</v>
      </c>
      <c r="D51" s="71" t="e">
        <f>IFERROR((SUMPRODUCT(--(date=$A51),--(service="PISP"),--(used="Y"),response)/SUMPRODUCT(--(date=$A51),--(service="PISP"),--(used="Y"),volume)),NA())</f>
        <v>#N/A</v>
      </c>
      <c r="E51" s="71" t="e">
        <f>IFERROR((SUMPRODUCT(--(date=$A51),--(service="PISP"),--(used="Y"),response)/SUMPRODUCT(--(date=$A51),--(service="PISP"),--(used="Y"),size)),NA())</f>
        <v>#N/A</v>
      </c>
      <c r="F51" s="71" t="e">
        <f>IFERROR((SUMPRODUCT(--(date=$A51),--(service="AISP"),--(used="Y"),response)/SUMPRODUCT(--(date=$A51),--(service="AISP"),--(used="Y"),volume)),NA())</f>
        <v>#N/A</v>
      </c>
      <c r="G51" s="71" t="e">
        <f>IFERROR((SUMPRODUCT(--(date=$A51),--(service="AISP"),--(used="Y"),response)/SUMPRODUCT(--(date=$A51),--(service="AISP"),--(used="Y"),size)),NA())</f>
        <v>#N/A</v>
      </c>
      <c r="H51" s="71" t="e">
        <f>IFERROR((SUMPRODUCT(--(date=$A51),--(service="CoF"),--(used="Y"),response)/SUMPRODUCT(--(date=$A51),--(service="CoF"),--(used="Y"),volume)),NA())</f>
        <v>#N/A</v>
      </c>
      <c r="I51" s="21" t="e">
        <f>IFERROR((SUMIF(date,A51,error)/SUMIF(date,A51,volume)),NA())</f>
        <v>#N/A</v>
      </c>
    </row>
    <row r="52" spans="1:9">
      <c r="A52" s="15">
        <f>A51+1</f>
        <v>45976</v>
      </c>
      <c r="B52" s="21">
        <f>IF(C52="",NA(),1-C52)</f>
        <v>1</v>
      </c>
      <c r="C52" s="21">
        <v>0</v>
      </c>
      <c r="D52" s="71" t="e">
        <f>IFERROR((SUMPRODUCT(--(date=$A52),--(service="PISP"),--(used="Y"),response)/SUMPRODUCT(--(date=$A52),--(service="PISP"),--(used="Y"),volume)),NA())</f>
        <v>#N/A</v>
      </c>
      <c r="E52" s="71" t="e">
        <f>IFERROR((SUMPRODUCT(--(date=$A52),--(service="PISP"),--(used="Y"),response)/SUMPRODUCT(--(date=$A52),--(service="PISP"),--(used="Y"),size)),NA())</f>
        <v>#N/A</v>
      </c>
      <c r="F52" s="71" t="e">
        <f>IFERROR((SUMPRODUCT(--(date=$A52),--(service="AISP"),--(used="Y"),response)/SUMPRODUCT(--(date=$A52),--(service="AISP"),--(used="Y"),volume)),NA())</f>
        <v>#N/A</v>
      </c>
      <c r="G52" s="71" t="e">
        <f>IFERROR((SUMPRODUCT(--(date=$A52),--(service="AISP"),--(used="Y"),response)/SUMPRODUCT(--(date=$A52),--(service="AISP"),--(used="Y"),size)),NA())</f>
        <v>#N/A</v>
      </c>
      <c r="H52" s="71" t="e">
        <f>IFERROR((SUMPRODUCT(--(date=$A52),--(service="CoF"),--(used="Y"),response)/SUMPRODUCT(--(date=$A52),--(service="CoF"),--(used="Y"),volume)),NA())</f>
        <v>#N/A</v>
      </c>
      <c r="I52" s="21" t="e">
        <f>IFERROR((SUMIF(date,A52,error)/SUMIF(date,A52,volume)),NA())</f>
        <v>#N/A</v>
      </c>
    </row>
    <row r="53" spans="1:9">
      <c r="A53" s="15">
        <f>A52+1</f>
        <v>45977</v>
      </c>
      <c r="B53" s="21">
        <f>IF(C53="",NA(),1-C53)</f>
        <v>1</v>
      </c>
      <c r="C53" s="21">
        <v>0</v>
      </c>
      <c r="D53" s="71" t="e">
        <f>IFERROR((SUMPRODUCT(--(date=$A53),--(service="PISP"),--(used="Y"),response)/SUMPRODUCT(--(date=$A53),--(service="PISP"),--(used="Y"),volume)),NA())</f>
        <v>#N/A</v>
      </c>
      <c r="E53" s="71" t="e">
        <f>IFERROR((SUMPRODUCT(--(date=$A53),--(service="PISP"),--(used="Y"),response)/SUMPRODUCT(--(date=$A53),--(service="PISP"),--(used="Y"),size)),NA())</f>
        <v>#N/A</v>
      </c>
      <c r="F53" s="71" t="e">
        <f>IFERROR((SUMPRODUCT(--(date=$A53),--(service="AISP"),--(used="Y"),response)/SUMPRODUCT(--(date=$A53),--(service="AISP"),--(used="Y"),volume)),NA())</f>
        <v>#N/A</v>
      </c>
      <c r="G53" s="71" t="e">
        <f>IFERROR((SUMPRODUCT(--(date=$A53),--(service="AISP"),--(used="Y"),response)/SUMPRODUCT(--(date=$A53),--(service="AISP"),--(used="Y"),size)),NA())</f>
        <v>#N/A</v>
      </c>
      <c r="H53" s="71" t="e">
        <f>IFERROR((SUMPRODUCT(--(date=$A53),--(service="CoF"),--(used="Y"),response)/SUMPRODUCT(--(date=$A53),--(service="CoF"),--(used="Y"),volume)),NA())</f>
        <v>#N/A</v>
      </c>
      <c r="I53" s="21" t="e">
        <f>IFERROR((SUMIF(date,A53,error)/SUMIF(date,A53,volume)),NA())</f>
        <v>#N/A</v>
      </c>
    </row>
    <row r="54" spans="1:9">
      <c r="A54" s="15">
        <f>A53+1</f>
        <v>45978</v>
      </c>
      <c r="B54" s="21">
        <f>IF(C54="",NA(),1-C54)</f>
        <v>1</v>
      </c>
      <c r="C54" s="21">
        <v>0</v>
      </c>
      <c r="D54" s="71" t="e">
        <f>IFERROR((SUMPRODUCT(--(date=$A54),--(service="PISP"),--(used="Y"),response)/SUMPRODUCT(--(date=$A54),--(service="PISP"),--(used="Y"),volume)),NA())</f>
        <v>#N/A</v>
      </c>
      <c r="E54" s="71" t="e">
        <f>IFERROR((SUMPRODUCT(--(date=$A54),--(service="PISP"),--(used="Y"),response)/SUMPRODUCT(--(date=$A54),--(service="PISP"),--(used="Y"),size)),NA())</f>
        <v>#N/A</v>
      </c>
      <c r="F54" s="71" t="e">
        <f>IFERROR((SUMPRODUCT(--(date=$A54),--(service="AISP"),--(used="Y"),response)/SUMPRODUCT(--(date=$A54),--(service="AISP"),--(used="Y"),volume)),NA())</f>
        <v>#N/A</v>
      </c>
      <c r="G54" s="71" t="e">
        <f>IFERROR((SUMPRODUCT(--(date=$A54),--(service="AISP"),--(used="Y"),response)/SUMPRODUCT(--(date=$A54),--(service="AISP"),--(used="Y"),size)),NA())</f>
        <v>#N/A</v>
      </c>
      <c r="H54" s="71" t="e">
        <f>IFERROR((SUMPRODUCT(--(date=$A54),--(service="CoF"),--(used="Y"),response)/SUMPRODUCT(--(date=$A54),--(service="CoF"),--(used="Y"),volume)),NA())</f>
        <v>#N/A</v>
      </c>
      <c r="I54" s="21" t="e">
        <f>IFERROR((SUMIF(date,A54,error)/SUMIF(date,A54,volume)),NA())</f>
        <v>#N/A</v>
      </c>
    </row>
    <row r="55" spans="1:9">
      <c r="A55" s="15">
        <f>A54+1</f>
        <v>45979</v>
      </c>
      <c r="B55" s="21">
        <f>IF(C55="",NA(),1-C55)</f>
        <v>1</v>
      </c>
      <c r="C55" s="21">
        <v>0</v>
      </c>
      <c r="D55" s="71" t="e">
        <f>IFERROR((SUMPRODUCT(--(date=$A55),--(service="PISP"),--(used="Y"),response)/SUMPRODUCT(--(date=$A55),--(service="PISP"),--(used="Y"),volume)),NA())</f>
        <v>#N/A</v>
      </c>
      <c r="E55" s="71" t="e">
        <f>IFERROR((SUMPRODUCT(--(date=$A55),--(service="PISP"),--(used="Y"),response)/SUMPRODUCT(--(date=$A55),--(service="PISP"),--(used="Y"),size)),NA())</f>
        <v>#N/A</v>
      </c>
      <c r="F55" s="71" t="e">
        <f>IFERROR((SUMPRODUCT(--(date=$A55),--(service="AISP"),--(used="Y"),response)/SUMPRODUCT(--(date=$A55),--(service="AISP"),--(used="Y"),volume)),NA())</f>
        <v>#N/A</v>
      </c>
      <c r="G55" s="71" t="e">
        <f>IFERROR((SUMPRODUCT(--(date=$A55),--(service="AISP"),--(used="Y"),response)/SUMPRODUCT(--(date=$A55),--(service="AISP"),--(used="Y"),size)),NA())</f>
        <v>#N/A</v>
      </c>
      <c r="H55" s="71" t="e">
        <f>IFERROR((SUMPRODUCT(--(date=$A55),--(service="CoF"),--(used="Y"),response)/SUMPRODUCT(--(date=$A55),--(service="CoF"),--(used="Y"),volume)),NA())</f>
        <v>#N/A</v>
      </c>
      <c r="I55" s="21" t="e">
        <f>IFERROR((SUMIF(date,A55,error)/SUMIF(date,A55,volume)),NA())</f>
        <v>#N/A</v>
      </c>
    </row>
    <row r="56" spans="1:9">
      <c r="A56" s="15">
        <f>A55+1</f>
        <v>45980</v>
      </c>
      <c r="B56" s="21">
        <f>IF(C56="",NA(),1-C56)</f>
        <v>1</v>
      </c>
      <c r="C56" s="21">
        <v>0</v>
      </c>
      <c r="D56" s="71" t="e">
        <f>IFERROR((SUMPRODUCT(--(date=$A56),--(service="PISP"),--(used="Y"),response)/SUMPRODUCT(--(date=$A56),--(service="PISP"),--(used="Y"),volume)),NA())</f>
        <v>#N/A</v>
      </c>
      <c r="E56" s="71" t="e">
        <f>IFERROR((SUMPRODUCT(--(date=$A56),--(service="PISP"),--(used="Y"),response)/SUMPRODUCT(--(date=$A56),--(service="PISP"),--(used="Y"),size)),NA())</f>
        <v>#N/A</v>
      </c>
      <c r="F56" s="71" t="e">
        <f>IFERROR((SUMPRODUCT(--(date=$A56),--(service="AISP"),--(used="Y"),response)/SUMPRODUCT(--(date=$A56),--(service="AISP"),--(used="Y"),volume)),NA())</f>
        <v>#N/A</v>
      </c>
      <c r="G56" s="71" t="e">
        <f>IFERROR((SUMPRODUCT(--(date=$A56),--(service="AISP"),--(used="Y"),response)/SUMPRODUCT(--(date=$A56),--(service="AISP"),--(used="Y"),size)),NA())</f>
        <v>#N/A</v>
      </c>
      <c r="H56" s="71" t="e">
        <f>IFERROR((SUMPRODUCT(--(date=$A56),--(service="CoF"),--(used="Y"),response)/SUMPRODUCT(--(date=$A56),--(service="CoF"),--(used="Y"),volume)),NA())</f>
        <v>#N/A</v>
      </c>
      <c r="I56" s="21" t="e">
        <f>IFERROR((SUMIF(date,A56,error)/SUMIF(date,A56,volume)),NA())</f>
        <v>#N/A</v>
      </c>
    </row>
    <row r="57" spans="1:9">
      <c r="A57" s="15">
        <f>A56+1</f>
        <v>45981</v>
      </c>
      <c r="B57" s="21">
        <f>IF(C57="",NA(),1-C57)</f>
        <v>1</v>
      </c>
      <c r="C57" s="21">
        <v>0</v>
      </c>
      <c r="D57" s="71" t="e">
        <f>IFERROR((SUMPRODUCT(--(date=$A57),--(service="PISP"),--(used="Y"),response)/SUMPRODUCT(--(date=$A57),--(service="PISP"),--(used="Y"),volume)),NA())</f>
        <v>#N/A</v>
      </c>
      <c r="E57" s="71" t="e">
        <f>IFERROR((SUMPRODUCT(--(date=$A57),--(service="PISP"),--(used="Y"),response)/SUMPRODUCT(--(date=$A57),--(service="PISP"),--(used="Y"),size)),NA())</f>
        <v>#N/A</v>
      </c>
      <c r="F57" s="71" t="e">
        <f>IFERROR((SUMPRODUCT(--(date=$A57),--(service="AISP"),--(used="Y"),response)/SUMPRODUCT(--(date=$A57),--(service="AISP"),--(used="Y"),volume)),NA())</f>
        <v>#N/A</v>
      </c>
      <c r="G57" s="71" t="e">
        <f>IFERROR((SUMPRODUCT(--(date=$A57),--(service="AISP"),--(used="Y"),response)/SUMPRODUCT(--(date=$A57),--(service="AISP"),--(used="Y"),size)),NA())</f>
        <v>#N/A</v>
      </c>
      <c r="H57" s="71" t="e">
        <f>IFERROR((SUMPRODUCT(--(date=$A57),--(service="CoF"),--(used="Y"),response)/SUMPRODUCT(--(date=$A57),--(service="CoF"),--(used="Y"),volume)),NA())</f>
        <v>#N/A</v>
      </c>
      <c r="I57" s="21" t="e">
        <f>IFERROR((SUMIF(date,A57,error)/SUMIF(date,A57,volume)),NA())</f>
        <v>#N/A</v>
      </c>
    </row>
    <row r="58" spans="1:9">
      <c r="A58" s="15">
        <f>A57+1</f>
        <v>45982</v>
      </c>
      <c r="B58" s="21">
        <f>IF(C58="",NA(),1-C58)</f>
        <v>1</v>
      </c>
      <c r="C58" s="21">
        <v>0</v>
      </c>
      <c r="D58" s="71" t="e">
        <f>IFERROR((SUMPRODUCT(--(date=$A58),--(service="PISP"),--(used="Y"),response)/SUMPRODUCT(--(date=$A58),--(service="PISP"),--(used="Y"),volume)),NA())</f>
        <v>#N/A</v>
      </c>
      <c r="E58" s="71" t="e">
        <f>IFERROR((SUMPRODUCT(--(date=$A58),--(service="PISP"),--(used="Y"),response)/SUMPRODUCT(--(date=$A58),--(service="PISP"),--(used="Y"),size)),NA())</f>
        <v>#N/A</v>
      </c>
      <c r="F58" s="71" t="e">
        <f>IFERROR((SUMPRODUCT(--(date=$A58),--(service="AISP"),--(used="Y"),response)/SUMPRODUCT(--(date=$A58),--(service="AISP"),--(used="Y"),volume)),NA())</f>
        <v>#N/A</v>
      </c>
      <c r="G58" s="71" t="e">
        <f>IFERROR((SUMPRODUCT(--(date=$A58),--(service="AISP"),--(used="Y"),response)/SUMPRODUCT(--(date=$A58),--(service="AISP"),--(used="Y"),size)),NA())</f>
        <v>#N/A</v>
      </c>
      <c r="H58" s="71" t="e">
        <f>IFERROR((SUMPRODUCT(--(date=$A58),--(service="CoF"),--(used="Y"),response)/SUMPRODUCT(--(date=$A58),--(service="CoF"),--(used="Y"),volume)),NA())</f>
        <v>#N/A</v>
      </c>
      <c r="I58" s="21" t="e">
        <f>IFERROR((SUMIF(date,A58,error)/SUMIF(date,A58,volume)),NA())</f>
        <v>#N/A</v>
      </c>
    </row>
    <row r="59" spans="1:9">
      <c r="A59" s="15">
        <f>A58+1</f>
        <v>45983</v>
      </c>
      <c r="B59" s="21">
        <f>IF(C59="",NA(),1-C59)</f>
        <v>1</v>
      </c>
      <c r="C59" s="21">
        <v>0</v>
      </c>
      <c r="D59" s="71" t="e">
        <f>IFERROR((SUMPRODUCT(--(date=$A59),--(service="PISP"),--(used="Y"),response)/SUMPRODUCT(--(date=$A59),--(service="PISP"),--(used="Y"),volume)),NA())</f>
        <v>#N/A</v>
      </c>
      <c r="E59" s="71" t="e">
        <f>IFERROR((SUMPRODUCT(--(date=$A59),--(service="PISP"),--(used="Y"),response)/SUMPRODUCT(--(date=$A59),--(service="PISP"),--(used="Y"),size)),NA())</f>
        <v>#N/A</v>
      </c>
      <c r="F59" s="71" t="e">
        <f>IFERROR((SUMPRODUCT(--(date=$A59),--(service="AISP"),--(used="Y"),response)/SUMPRODUCT(--(date=$A59),--(service="AISP"),--(used="Y"),volume)),NA())</f>
        <v>#N/A</v>
      </c>
      <c r="G59" s="71" t="e">
        <f>IFERROR((SUMPRODUCT(--(date=$A59),--(service="AISP"),--(used="Y"),response)/SUMPRODUCT(--(date=$A59),--(service="AISP"),--(used="Y"),size)),NA())</f>
        <v>#N/A</v>
      </c>
      <c r="H59" s="71" t="e">
        <f>IFERROR((SUMPRODUCT(--(date=$A59),--(service="CoF"),--(used="Y"),response)/SUMPRODUCT(--(date=$A59),--(service="CoF"),--(used="Y"),volume)),NA())</f>
        <v>#N/A</v>
      </c>
      <c r="I59" s="21" t="e">
        <f>IFERROR((SUMIF(date,A59,error)/SUMIF(date,A59,volume)),NA())</f>
        <v>#N/A</v>
      </c>
    </row>
    <row r="60" spans="1:9">
      <c r="A60" s="15">
        <f>A59+1</f>
        <v>45984</v>
      </c>
      <c r="B60" s="21">
        <f>IF(C60="",NA(),1-C60)</f>
        <v>1</v>
      </c>
      <c r="C60" s="21">
        <v>0</v>
      </c>
      <c r="D60" s="71" t="e">
        <f>IFERROR((SUMPRODUCT(--(date=$A60),--(service="PISP"),--(used="Y"),response)/SUMPRODUCT(--(date=$A60),--(service="PISP"),--(used="Y"),volume)),NA())</f>
        <v>#N/A</v>
      </c>
      <c r="E60" s="71" t="e">
        <f>IFERROR((SUMPRODUCT(--(date=$A60),--(service="PISP"),--(used="Y"),response)/SUMPRODUCT(--(date=$A60),--(service="PISP"),--(used="Y"),size)),NA())</f>
        <v>#N/A</v>
      </c>
      <c r="F60" s="71" t="e">
        <f>IFERROR((SUMPRODUCT(--(date=$A60),--(service="AISP"),--(used="Y"),response)/SUMPRODUCT(--(date=$A60),--(service="AISP"),--(used="Y"),volume)),NA())</f>
        <v>#N/A</v>
      </c>
      <c r="G60" s="71" t="e">
        <f>IFERROR((SUMPRODUCT(--(date=$A60),--(service="AISP"),--(used="Y"),response)/SUMPRODUCT(--(date=$A60),--(service="AISP"),--(used="Y"),size)),NA())</f>
        <v>#N/A</v>
      </c>
      <c r="H60" s="71" t="e">
        <f>IFERROR((SUMPRODUCT(--(date=$A60),--(service="CoF"),--(used="Y"),response)/SUMPRODUCT(--(date=$A60),--(service="CoF"),--(used="Y"),volume)),NA())</f>
        <v>#N/A</v>
      </c>
      <c r="I60" s="21" t="e">
        <f>IFERROR((SUMIF(date,A60,error)/SUMIF(date,A60,volume)),NA())</f>
        <v>#N/A</v>
      </c>
    </row>
    <row r="61" spans="1:9">
      <c r="A61" s="15">
        <f>A60+1</f>
        <v>45985</v>
      </c>
      <c r="B61" s="21">
        <f>IF(C61="",NA(),1-C61)</f>
        <v>1</v>
      </c>
      <c r="C61" s="21">
        <v>0</v>
      </c>
      <c r="D61" s="71" t="e">
        <f>IFERROR((SUMPRODUCT(--(date=$A61),--(service="PISP"),--(used="Y"),response)/SUMPRODUCT(--(date=$A61),--(service="PISP"),--(used="Y"),volume)),NA())</f>
        <v>#N/A</v>
      </c>
      <c r="E61" s="71" t="e">
        <f>IFERROR((SUMPRODUCT(--(date=$A61),--(service="PISP"),--(used="Y"),response)/SUMPRODUCT(--(date=$A61),--(service="PISP"),--(used="Y"),size)),NA())</f>
        <v>#N/A</v>
      </c>
      <c r="F61" s="71" t="e">
        <f>IFERROR((SUMPRODUCT(--(date=$A61),--(service="AISP"),--(used="Y"),response)/SUMPRODUCT(--(date=$A61),--(service="AISP"),--(used="Y"),volume)),NA())</f>
        <v>#N/A</v>
      </c>
      <c r="G61" s="71" t="e">
        <f>IFERROR((SUMPRODUCT(--(date=$A61),--(service="AISP"),--(used="Y"),response)/SUMPRODUCT(--(date=$A61),--(service="AISP"),--(used="Y"),size)),NA())</f>
        <v>#N/A</v>
      </c>
      <c r="H61" s="71" t="e">
        <f>IFERROR((SUMPRODUCT(--(date=$A61),--(service="CoF"),--(used="Y"),response)/SUMPRODUCT(--(date=$A61),--(service="CoF"),--(used="Y"),volume)),NA())</f>
        <v>#N/A</v>
      </c>
      <c r="I61" s="21" t="e">
        <f>IFERROR((SUMIF(date,A61,error)/SUMIF(date,A61,volume)),NA())</f>
        <v>#N/A</v>
      </c>
    </row>
    <row r="62" spans="1:9">
      <c r="A62" s="15">
        <f>A61+1</f>
        <v>45986</v>
      </c>
      <c r="B62" s="21">
        <f>IF(C62="",NA(),1-C62)</f>
        <v>1</v>
      </c>
      <c r="C62" s="21">
        <v>0</v>
      </c>
      <c r="D62" s="71" t="e">
        <f>IFERROR((SUMPRODUCT(--(date=$A62),--(service="PISP"),--(used="Y"),response)/SUMPRODUCT(--(date=$A62),--(service="PISP"),--(used="Y"),volume)),NA())</f>
        <v>#N/A</v>
      </c>
      <c r="E62" s="71" t="e">
        <f>IFERROR((SUMPRODUCT(--(date=$A62),--(service="PISP"),--(used="Y"),response)/SUMPRODUCT(--(date=$A62),--(service="PISP"),--(used="Y"),size)),NA())</f>
        <v>#N/A</v>
      </c>
      <c r="F62" s="71" t="e">
        <f>IFERROR((SUMPRODUCT(--(date=$A62),--(service="AISP"),--(used="Y"),response)/SUMPRODUCT(--(date=$A62),--(service="AISP"),--(used="Y"),volume)),NA())</f>
        <v>#N/A</v>
      </c>
      <c r="G62" s="71" t="e">
        <f>IFERROR((SUMPRODUCT(--(date=$A62),--(service="AISP"),--(used="Y"),response)/SUMPRODUCT(--(date=$A62),--(service="AISP"),--(used="Y"),size)),NA())</f>
        <v>#N/A</v>
      </c>
      <c r="H62" s="71" t="e">
        <f>IFERROR((SUMPRODUCT(--(date=$A62),--(service="CoF"),--(used="Y"),response)/SUMPRODUCT(--(date=$A62),--(service="CoF"),--(used="Y"),volume)),NA())</f>
        <v>#N/A</v>
      </c>
      <c r="I62" s="21" t="e">
        <f>IFERROR((SUMIF(date,A62,error)/SUMIF(date,A62,volume)),NA())</f>
        <v>#N/A</v>
      </c>
    </row>
    <row r="63" spans="1:9">
      <c r="A63" s="15">
        <f>A62+1</f>
        <v>45987</v>
      </c>
      <c r="B63" s="21">
        <f>IF(C63="",NA(),1-C63)</f>
        <v>1</v>
      </c>
      <c r="C63" s="21">
        <v>0</v>
      </c>
      <c r="D63" s="71" t="e">
        <f>IFERROR((SUMPRODUCT(--(date=$A63),--(service="PISP"),--(used="Y"),response)/SUMPRODUCT(--(date=$A63),--(service="PISP"),--(used="Y"),volume)),NA())</f>
        <v>#N/A</v>
      </c>
      <c r="E63" s="71" t="e">
        <f>IFERROR((SUMPRODUCT(--(date=$A63),--(service="PISP"),--(used="Y"),response)/SUMPRODUCT(--(date=$A63),--(service="PISP"),--(used="Y"),size)),NA())</f>
        <v>#N/A</v>
      </c>
      <c r="F63" s="71" t="e">
        <f>IFERROR((SUMPRODUCT(--(date=$A63),--(service="AISP"),--(used="Y"),response)/SUMPRODUCT(--(date=$A63),--(service="AISP"),--(used="Y"),volume)),NA())</f>
        <v>#N/A</v>
      </c>
      <c r="G63" s="71" t="e">
        <f>IFERROR((SUMPRODUCT(--(date=$A63),--(service="AISP"),--(used="Y"),response)/SUMPRODUCT(--(date=$A63),--(service="AISP"),--(used="Y"),size)),NA())</f>
        <v>#N/A</v>
      </c>
      <c r="H63" s="71" t="e">
        <f>IFERROR((SUMPRODUCT(--(date=$A63),--(service="CoF"),--(used="Y"),response)/SUMPRODUCT(--(date=$A63),--(service="CoF"),--(used="Y"),volume)),NA())</f>
        <v>#N/A</v>
      </c>
      <c r="I63" s="21" t="e">
        <f>IFERROR((SUMIF(date,A63,error)/SUMIF(date,A63,volume)),NA())</f>
        <v>#N/A</v>
      </c>
    </row>
    <row r="64" spans="1:9">
      <c r="A64" s="15">
        <f>A63+1</f>
        <v>45988</v>
      </c>
      <c r="B64" s="21">
        <f>IF(C64="",NA(),1-C64)</f>
        <v>1</v>
      </c>
      <c r="C64" s="21">
        <v>0</v>
      </c>
      <c r="D64" s="71" t="e">
        <f>IFERROR((SUMPRODUCT(--(date=$A64),--(service="PISP"),--(used="Y"),response)/SUMPRODUCT(--(date=$A64),--(service="PISP"),--(used="Y"),volume)),NA())</f>
        <v>#N/A</v>
      </c>
      <c r="E64" s="71" t="e">
        <f>IFERROR((SUMPRODUCT(--(date=$A64),--(service="PISP"),--(used="Y"),response)/SUMPRODUCT(--(date=$A64),--(service="PISP"),--(used="Y"),size)),NA())</f>
        <v>#N/A</v>
      </c>
      <c r="F64" s="71" t="e">
        <f>IFERROR((SUMPRODUCT(--(date=$A64),--(service="AISP"),--(used="Y"),response)/SUMPRODUCT(--(date=$A64),--(service="AISP"),--(used="Y"),volume)),NA())</f>
        <v>#N/A</v>
      </c>
      <c r="G64" s="71" t="e">
        <f>IFERROR((SUMPRODUCT(--(date=$A64),--(service="AISP"),--(used="Y"),response)/SUMPRODUCT(--(date=$A64),--(service="AISP"),--(used="Y"),size)),NA())</f>
        <v>#N/A</v>
      </c>
      <c r="H64" s="71" t="e">
        <f>IFERROR((SUMPRODUCT(--(date=$A64),--(service="CoF"),--(used="Y"),response)/SUMPRODUCT(--(date=$A64),--(service="CoF"),--(used="Y"),volume)),NA())</f>
        <v>#N/A</v>
      </c>
      <c r="I64" s="21" t="e">
        <f>IFERROR((SUMIF(date,A64,error)/SUMIF(date,A64,volume)),NA())</f>
        <v>#N/A</v>
      </c>
    </row>
    <row r="65" spans="1:9">
      <c r="A65" s="15">
        <f>A64+1</f>
        <v>45989</v>
      </c>
      <c r="B65" s="21">
        <f>IF(C65="",NA(),1-C65)</f>
        <v>1</v>
      </c>
      <c r="C65" s="21">
        <v>0</v>
      </c>
      <c r="D65" s="71" t="e">
        <f>IFERROR((SUMPRODUCT(--(date=$A65),--(service="PISP"),--(used="Y"),response)/SUMPRODUCT(--(date=$A65),--(service="PISP"),--(used="Y"),volume)),NA())</f>
        <v>#N/A</v>
      </c>
      <c r="E65" s="71" t="e">
        <f>IFERROR((SUMPRODUCT(--(date=$A65),--(service="PISP"),--(used="Y"),response)/SUMPRODUCT(--(date=$A65),--(service="PISP"),--(used="Y"),size)),NA())</f>
        <v>#N/A</v>
      </c>
      <c r="F65" s="71" t="e">
        <f>IFERROR((SUMPRODUCT(--(date=$A65),--(service="AISP"),--(used="Y"),response)/SUMPRODUCT(--(date=$A65),--(service="AISP"),--(used="Y"),volume)),NA())</f>
        <v>#N/A</v>
      </c>
      <c r="G65" s="71" t="e">
        <f>IFERROR((SUMPRODUCT(--(date=$A65),--(service="AISP"),--(used="Y"),response)/SUMPRODUCT(--(date=$A65),--(service="AISP"),--(used="Y"),size)),NA())</f>
        <v>#N/A</v>
      </c>
      <c r="H65" s="71" t="e">
        <f>IFERROR((SUMPRODUCT(--(date=$A65),--(service="CoF"),--(used="Y"),response)/SUMPRODUCT(--(date=$A65),--(service="CoF"),--(used="Y"),volume)),NA())</f>
        <v>#N/A</v>
      </c>
      <c r="I65" s="21" t="e">
        <f>IFERROR((SUMIF(date,A65,error)/SUMIF(date,A65,volume)),NA())</f>
        <v>#N/A</v>
      </c>
    </row>
    <row r="66" spans="1:9">
      <c r="A66" s="15">
        <f>A65+1</f>
        <v>45990</v>
      </c>
      <c r="B66" s="21">
        <f>IF(C66="",NA(),1-C66)</f>
        <v>1</v>
      </c>
      <c r="C66" s="21">
        <v>0</v>
      </c>
      <c r="D66" s="71" t="e">
        <f>IFERROR((SUMPRODUCT(--(date=$A66),--(service="PISP"),--(used="Y"),response)/SUMPRODUCT(--(date=$A66),--(service="PISP"),--(used="Y"),volume)),NA())</f>
        <v>#N/A</v>
      </c>
      <c r="E66" s="71" t="e">
        <f>IFERROR((SUMPRODUCT(--(date=$A66),--(service="PISP"),--(used="Y"),response)/SUMPRODUCT(--(date=$A66),--(service="PISP"),--(used="Y"),size)),NA())</f>
        <v>#N/A</v>
      </c>
      <c r="F66" s="71" t="e">
        <f>IFERROR((SUMPRODUCT(--(date=$A66),--(service="AISP"),--(used="Y"),response)/SUMPRODUCT(--(date=$A66),--(service="AISP"),--(used="Y"),volume)),NA())</f>
        <v>#N/A</v>
      </c>
      <c r="G66" s="71" t="e">
        <f>IFERROR((SUMPRODUCT(--(date=$A66),--(service="AISP"),--(used="Y"),response)/SUMPRODUCT(--(date=$A66),--(service="AISP"),--(used="Y"),size)),NA())</f>
        <v>#N/A</v>
      </c>
      <c r="H66" s="71" t="e">
        <f>IFERROR((SUMPRODUCT(--(date=$A66),--(service="CoF"),--(used="Y"),response)/SUMPRODUCT(--(date=$A66),--(service="CoF"),--(used="Y"),volume)),NA())</f>
        <v>#N/A</v>
      </c>
      <c r="I66" s="21" t="e">
        <f>IFERROR((SUMIF(date,A66,error)/SUMIF(date,A66,volume)),NA())</f>
        <v>#N/A</v>
      </c>
    </row>
    <row r="67" spans="1:9">
      <c r="A67" s="15">
        <f>A66+1</f>
        <v>45991</v>
      </c>
      <c r="B67" s="21">
        <f>IF(C67="",NA(),1-C67)</f>
        <v>1</v>
      </c>
      <c r="C67" s="21">
        <v>0</v>
      </c>
      <c r="D67" s="71" t="e">
        <f>IFERROR((SUMPRODUCT(--(date=$A67),--(service="PISP"),--(used="Y"),response)/SUMPRODUCT(--(date=$A67),--(service="PISP"),--(used="Y"),volume)),NA())</f>
        <v>#N/A</v>
      </c>
      <c r="E67" s="71" t="e">
        <f>IFERROR((SUMPRODUCT(--(date=$A67),--(service="PISP"),--(used="Y"),response)/SUMPRODUCT(--(date=$A67),--(service="PISP"),--(used="Y"),size)),NA())</f>
        <v>#N/A</v>
      </c>
      <c r="F67" s="71" t="e">
        <f>IFERROR((SUMPRODUCT(--(date=$A67),--(service="AISP"),--(used="Y"),response)/SUMPRODUCT(--(date=$A67),--(service="AISP"),--(used="Y"),volume)),NA())</f>
        <v>#N/A</v>
      </c>
      <c r="G67" s="71" t="e">
        <f>IFERROR((SUMPRODUCT(--(date=$A67),--(service="AISP"),--(used="Y"),response)/SUMPRODUCT(--(date=$A67),--(service="AISP"),--(used="Y"),size)),NA())</f>
        <v>#N/A</v>
      </c>
      <c r="H67" s="71" t="e">
        <f>IFERROR((SUMPRODUCT(--(date=$A67),--(service="CoF"),--(used="Y"),response)/SUMPRODUCT(--(date=$A67),--(service="CoF"),--(used="Y"),volume)),NA())</f>
        <v>#N/A</v>
      </c>
      <c r="I67" s="21" t="e">
        <f>IFERROR((SUMIF(date,A67,error)/SUMIF(date,A67,volume)),NA())</f>
        <v>#N/A</v>
      </c>
    </row>
    <row r="68" spans="1:9">
      <c r="A68" s="15">
        <f>A67+1</f>
        <v>45992</v>
      </c>
      <c r="B68" s="21">
        <f>IF(C68="",NA(),1-C68)</f>
        <v>1</v>
      </c>
      <c r="C68" s="21">
        <v>0</v>
      </c>
      <c r="D68" s="71" t="e">
        <f>IFERROR((SUMPRODUCT(--(date=$A68),--(service="PISP"),--(used="Y"),response)/SUMPRODUCT(--(date=$A68),--(service="PISP"),--(used="Y"),volume)),NA())</f>
        <v>#N/A</v>
      </c>
      <c r="E68" s="71" t="e">
        <f>IFERROR((SUMPRODUCT(--(date=$A68),--(service="PISP"),--(used="Y"),response)/SUMPRODUCT(--(date=$A68),--(service="PISP"),--(used="Y"),size)),NA())</f>
        <v>#N/A</v>
      </c>
      <c r="F68" s="71" t="e">
        <f>IFERROR((SUMPRODUCT(--(date=$A68),--(service="AISP"),--(used="Y"),response)/SUMPRODUCT(--(date=$A68),--(service="AISP"),--(used="Y"),volume)),NA())</f>
        <v>#N/A</v>
      </c>
      <c r="G68" s="71" t="e">
        <f>IFERROR((SUMPRODUCT(--(date=$A68),--(service="AISP"),--(used="Y"),response)/SUMPRODUCT(--(date=$A68),--(service="AISP"),--(used="Y"),size)),NA())</f>
        <v>#N/A</v>
      </c>
      <c r="H68" s="71" t="e">
        <f>IFERROR((SUMPRODUCT(--(date=$A68),--(service="CoF"),--(used="Y"),response)/SUMPRODUCT(--(date=$A68),--(service="CoF"),--(used="Y"),volume)),NA())</f>
        <v>#N/A</v>
      </c>
      <c r="I68" s="21" t="e">
        <f>IFERROR((SUMIF(date,A68,error)/SUMIF(date,A68,volume)),NA())</f>
        <v>#N/A</v>
      </c>
    </row>
    <row r="69" spans="1:9">
      <c r="A69" s="15">
        <f>A68+1</f>
        <v>45993</v>
      </c>
      <c r="B69" s="21">
        <f>IF(C69="",NA(),1-C69)</f>
        <v>1</v>
      </c>
      <c r="C69" s="21">
        <v>0</v>
      </c>
      <c r="D69" s="71" t="e">
        <f>IFERROR((SUMPRODUCT(--(date=$A69),--(service="PISP"),--(used="Y"),response)/SUMPRODUCT(--(date=$A69),--(service="PISP"),--(used="Y"),volume)),NA())</f>
        <v>#N/A</v>
      </c>
      <c r="E69" s="71" t="e">
        <f>IFERROR((SUMPRODUCT(--(date=$A69),--(service="PISP"),--(used="Y"),response)/SUMPRODUCT(--(date=$A69),--(service="PISP"),--(used="Y"),size)),NA())</f>
        <v>#N/A</v>
      </c>
      <c r="F69" s="71" t="e">
        <f>IFERROR((SUMPRODUCT(--(date=$A69),--(service="AISP"),--(used="Y"),response)/SUMPRODUCT(--(date=$A69),--(service="AISP"),--(used="Y"),volume)),NA())</f>
        <v>#N/A</v>
      </c>
      <c r="G69" s="71" t="e">
        <f>IFERROR((SUMPRODUCT(--(date=$A69),--(service="AISP"),--(used="Y"),response)/SUMPRODUCT(--(date=$A69),--(service="AISP"),--(used="Y"),size)),NA())</f>
        <v>#N/A</v>
      </c>
      <c r="H69" s="71" t="e">
        <f>IFERROR((SUMPRODUCT(--(date=$A69),--(service="CoF"),--(used="Y"),response)/SUMPRODUCT(--(date=$A69),--(service="CoF"),--(used="Y"),volume)),NA())</f>
        <v>#N/A</v>
      </c>
      <c r="I69" s="21" t="e">
        <f>IFERROR((SUMIF(date,A69,error)/SUMIF(date,A69,volume)),NA())</f>
        <v>#N/A</v>
      </c>
    </row>
    <row r="70" spans="1:9">
      <c r="A70" s="15">
        <f>A69+1</f>
        <v>45994</v>
      </c>
      <c r="B70" s="21">
        <f>IF(C70="",NA(),1-C70)</f>
        <v>1</v>
      </c>
      <c r="C70" s="21">
        <v>0</v>
      </c>
      <c r="D70" s="71" t="e">
        <f>IFERROR((SUMPRODUCT(--(date=$A70),--(service="PISP"),--(used="Y"),response)/SUMPRODUCT(--(date=$A70),--(service="PISP"),--(used="Y"),volume)),NA())</f>
        <v>#N/A</v>
      </c>
      <c r="E70" s="71" t="e">
        <f>IFERROR((SUMPRODUCT(--(date=$A70),--(service="PISP"),--(used="Y"),response)/SUMPRODUCT(--(date=$A70),--(service="PISP"),--(used="Y"),size)),NA())</f>
        <v>#N/A</v>
      </c>
      <c r="F70" s="71" t="e">
        <f>IFERROR((SUMPRODUCT(--(date=$A70),--(service="AISP"),--(used="Y"),response)/SUMPRODUCT(--(date=$A70),--(service="AISP"),--(used="Y"),volume)),NA())</f>
        <v>#N/A</v>
      </c>
      <c r="G70" s="71" t="e">
        <f>IFERROR((SUMPRODUCT(--(date=$A70),--(service="AISP"),--(used="Y"),response)/SUMPRODUCT(--(date=$A70),--(service="AISP"),--(used="Y"),size)),NA())</f>
        <v>#N/A</v>
      </c>
      <c r="H70" s="71" t="e">
        <f>IFERROR((SUMPRODUCT(--(date=$A70),--(service="CoF"),--(used="Y"),response)/SUMPRODUCT(--(date=$A70),--(service="CoF"),--(used="Y"),volume)),NA())</f>
        <v>#N/A</v>
      </c>
      <c r="I70" s="21" t="e">
        <f>IFERROR((SUMIF(date,A70,error)/SUMIF(date,A70,volume)),NA())</f>
        <v>#N/A</v>
      </c>
    </row>
    <row r="71" spans="1:9">
      <c r="A71" s="15">
        <f>A70+1</f>
        <v>45995</v>
      </c>
      <c r="B71" s="21">
        <f>IF(C71="",NA(),1-C71)</f>
        <v>1</v>
      </c>
      <c r="C71" s="21">
        <v>0</v>
      </c>
      <c r="D71" s="71" t="e">
        <f t="shared" ref="D71" si="26">IFERROR((SUMPRODUCT(--(date=$A71),--(service="PISP"),--(used="Y"),response)/SUMPRODUCT(--(date=$A71),--(service="PISP"),--(used="Y"),volume)),NA())</f>
        <v>#N/A</v>
      </c>
      <c r="E71" s="71" t="e">
        <f t="shared" ref="E71" si="27">IFERROR((SUMPRODUCT(--(date=$A71),--(service="PISP"),--(used="Y"),response)/SUMPRODUCT(--(date=$A71),--(service="PISP"),--(used="Y"),size)),NA())</f>
        <v>#N/A</v>
      </c>
      <c r="F71" s="71" t="e">
        <f t="shared" ref="F71" si="28">IFERROR((SUMPRODUCT(--(date=$A71),--(service="AISP"),--(used="Y"),response)/SUMPRODUCT(--(date=$A71),--(service="AISP"),--(used="Y"),volume)),NA())</f>
        <v>#N/A</v>
      </c>
      <c r="G71" s="71" t="e">
        <f t="shared" ref="G71" si="29">IFERROR((SUMPRODUCT(--(date=$A71),--(service="AISP"),--(used="Y"),response)/SUMPRODUCT(--(date=$A71),--(service="AISP"),--(used="Y"),size)),NA())</f>
        <v>#N/A</v>
      </c>
      <c r="H71" s="71" t="e">
        <f t="shared" ref="H71" si="30">IFERROR((SUMPRODUCT(--(date=$A71),--(service="CoF"),--(used="Y"),response)/SUMPRODUCT(--(date=$A71),--(service="CoF"),--(used="Y"),volume)),NA())</f>
        <v>#N/A</v>
      </c>
      <c r="I71" s="21" t="e">
        <f>IFERROR((SUMIF(date,A71,error)/SUMIF(date,A71,volume)),NA())</f>
        <v>#N/A</v>
      </c>
    </row>
    <row r="72" spans="1:9">
      <c r="A72" s="15">
        <f t="shared" ref="A72" si="31">A71+1</f>
        <v>45996</v>
      </c>
      <c r="B72" s="21">
        <f>IF(C72="",NA(),1-C72)</f>
        <v>1</v>
      </c>
      <c r="C72" s="21">
        <v>0</v>
      </c>
      <c r="D72" s="71" t="e">
        <f t="shared" ref="D72:D98" si="32">IFERROR((SUMPRODUCT(--(date=$A72),--(service="PISP"),--(used="Y"),response)/SUMPRODUCT(--(date=$A72),--(service="PISP"),--(used="Y"),volume)),NA())</f>
        <v>#N/A</v>
      </c>
      <c r="E72" s="71" t="e">
        <f t="shared" ref="E72:E98" si="33">IFERROR((SUMPRODUCT(--(date=$A72),--(service="PISP"),--(used="Y"),response)/SUMPRODUCT(--(date=$A72),--(service="PISP"),--(used="Y"),size)),NA())</f>
        <v>#N/A</v>
      </c>
      <c r="F72" s="71" t="e">
        <f t="shared" ref="F72:F98" si="34">IFERROR((SUMPRODUCT(--(date=$A72),--(service="AISP"),--(used="Y"),response)/SUMPRODUCT(--(date=$A72),--(service="AISP"),--(used="Y"),volume)),NA())</f>
        <v>#N/A</v>
      </c>
      <c r="G72" s="71" t="e">
        <f t="shared" ref="G72:G98" si="35">IFERROR((SUMPRODUCT(--(date=$A72),--(service="AISP"),--(used="Y"),response)/SUMPRODUCT(--(date=$A72),--(service="AISP"),--(used="Y"),size)),NA())</f>
        <v>#N/A</v>
      </c>
      <c r="H72" s="71" t="e">
        <f t="shared" ref="H72:H98" si="36">IFERROR((SUMPRODUCT(--(date=$A72),--(service="CoF"),--(used="Y"),response)/SUMPRODUCT(--(date=$A72),--(service="CoF"),--(used="Y"),volume)),NA())</f>
        <v>#N/A</v>
      </c>
      <c r="I72" s="21" t="e">
        <f t="shared" ref="I72" si="37">IFERROR((SUMIF(date,A72,error)/SUMIF(date,A72,volume)),NA())</f>
        <v>#N/A</v>
      </c>
    </row>
    <row r="73" spans="1:9">
      <c r="A73" s="15">
        <f t="shared" ref="A73:A98" si="38">A72+1</f>
        <v>45997</v>
      </c>
      <c r="B73" s="21">
        <f t="shared" ref="B73" si="39">IF(C73="",NA(),1-C73)</f>
        <v>1</v>
      </c>
      <c r="C73" s="21">
        <v>0</v>
      </c>
      <c r="D73" s="71" t="e">
        <f>IFERROR((SUMPRODUCT(--(date=$A73),--(service="PISP"),--(used="Y"),response)/SUMPRODUCT(--(date=$A73),--(service="PISP"),--(used="Y"),volume)),NA())</f>
        <v>#N/A</v>
      </c>
      <c r="E73" s="71" t="e">
        <f>IFERROR((SUMPRODUCT(--(date=$A73),--(service="PISP"),--(used="Y"),response)/SUMPRODUCT(--(date=$A73),--(service="PISP"),--(used="Y"),size)),NA())</f>
        <v>#N/A</v>
      </c>
      <c r="F73" s="71" t="e">
        <f>IFERROR((SUMPRODUCT(--(date=$A73),--(service="AISP"),--(used="Y"),response)/SUMPRODUCT(--(date=$A73),--(service="AISP"),--(used="Y"),volume)),NA())</f>
        <v>#N/A</v>
      </c>
      <c r="G73" s="71" t="e">
        <f>IFERROR((SUMPRODUCT(--(date=$A73),--(service="AISP"),--(used="Y"),response)/SUMPRODUCT(--(date=$A73),--(service="AISP"),--(used="Y"),size)),NA())</f>
        <v>#N/A</v>
      </c>
      <c r="H73" s="71" t="e">
        <f>IFERROR((SUMPRODUCT(--(date=$A73),--(service="CoF"),--(used="Y"),response)/SUMPRODUCT(--(date=$A73),--(service="CoF"),--(used="Y"),volume)),NA())</f>
        <v>#N/A</v>
      </c>
      <c r="I73" s="21" t="e">
        <f t="shared" ref="I73:I88" si="40">IFERROR((SUMIF(date,A73,error)/SUMIF(date,A73,volume)),NA())</f>
        <v>#N/A</v>
      </c>
    </row>
    <row r="74" spans="1:9">
      <c r="A74" s="15">
        <f>A73+1</f>
        <v>45998</v>
      </c>
      <c r="B74" s="21">
        <f t="shared" ref="B74:B88" si="41">IF(C74="",NA(),1-C74)</f>
        <v>1</v>
      </c>
      <c r="C74" s="21">
        <v>0</v>
      </c>
      <c r="D74" s="71" t="e">
        <f>IFERROR((SUMPRODUCT(--(date=$A74),--(service="PISP"),--(used="Y"),response)/SUMPRODUCT(--(date=$A74),--(service="PISP"),--(used="Y"),volume)),NA())</f>
        <v>#N/A</v>
      </c>
      <c r="E74" s="71" t="e">
        <f>IFERROR((SUMPRODUCT(--(date=$A74),--(service="PISP"),--(used="Y"),response)/SUMPRODUCT(--(date=$A74),--(service="PISP"),--(used="Y"),size)),NA())</f>
        <v>#N/A</v>
      </c>
      <c r="F74" s="71" t="e">
        <f>IFERROR((SUMPRODUCT(--(date=$A74),--(service="AISP"),--(used="Y"),response)/SUMPRODUCT(--(date=$A74),--(service="AISP"),--(used="Y"),volume)),NA())</f>
        <v>#N/A</v>
      </c>
      <c r="G74" s="71" t="e">
        <f>IFERROR((SUMPRODUCT(--(date=$A74),--(service="AISP"),--(used="Y"),response)/SUMPRODUCT(--(date=$A74),--(service="AISP"),--(used="Y"),size)),NA())</f>
        <v>#N/A</v>
      </c>
      <c r="H74" s="71" t="e">
        <f>IFERROR((SUMPRODUCT(--(date=$A74),--(service="CoF"),--(used="Y"),response)/SUMPRODUCT(--(date=$A74),--(service="CoF"),--(used="Y"),volume)),NA())</f>
        <v>#N/A</v>
      </c>
      <c r="I74" s="21" t="e">
        <f>IFERROR((SUMIF(date,A74,error)/SUMIF(date,A74,volume)),NA())</f>
        <v>#N/A</v>
      </c>
    </row>
    <row r="75" spans="1:9">
      <c r="A75" s="15">
        <f>A74+1</f>
        <v>45999</v>
      </c>
      <c r="B75" s="21">
        <f>IF(C75="",NA(),1-C75)</f>
        <v>1</v>
      </c>
      <c r="C75" s="21">
        <v>0</v>
      </c>
      <c r="D75" s="71" t="e">
        <f>IFERROR((SUMPRODUCT(--(date=$A75),--(service="PISP"),--(used="Y"),response)/SUMPRODUCT(--(date=$A75),--(service="PISP"),--(used="Y"),volume)),NA())</f>
        <v>#N/A</v>
      </c>
      <c r="E75" s="71" t="e">
        <f>IFERROR((SUMPRODUCT(--(date=$A75),--(service="PISP"),--(used="Y"),response)/SUMPRODUCT(--(date=$A75),--(service="PISP"),--(used="Y"),size)),NA())</f>
        <v>#N/A</v>
      </c>
      <c r="F75" s="71" t="e">
        <f>IFERROR((SUMPRODUCT(--(date=$A75),--(service="AISP"),--(used="Y"),response)/SUMPRODUCT(--(date=$A75),--(service="AISP"),--(used="Y"),volume)),NA())</f>
        <v>#N/A</v>
      </c>
      <c r="G75" s="71" t="e">
        <f>IFERROR((SUMPRODUCT(--(date=$A75),--(service="AISP"),--(used="Y"),response)/SUMPRODUCT(--(date=$A75),--(service="AISP"),--(used="Y"),size)),NA())</f>
        <v>#N/A</v>
      </c>
      <c r="H75" s="71" t="e">
        <f>IFERROR((SUMPRODUCT(--(date=$A75),--(service="CoF"),--(used="Y"),response)/SUMPRODUCT(--(date=$A75),--(service="CoF"),--(used="Y"),volume)),NA())</f>
        <v>#N/A</v>
      </c>
      <c r="I75" s="21" t="e">
        <f>IFERROR((SUMIF(date,A75,error)/SUMIF(date,A75,volume)),NA())</f>
        <v>#N/A</v>
      </c>
    </row>
    <row r="76" spans="1:9">
      <c r="A76" s="15">
        <f>A75+1</f>
        <v>46000</v>
      </c>
      <c r="B76" s="21">
        <f>IF(C76="",NA(),1-C76)</f>
        <v>1</v>
      </c>
      <c r="C76" s="21">
        <v>0</v>
      </c>
      <c r="D76" s="71" t="e">
        <f>IFERROR((SUMPRODUCT(--(date=$A76),--(service="PISP"),--(used="Y"),response)/SUMPRODUCT(--(date=$A76),--(service="PISP"),--(used="Y"),volume)),NA())</f>
        <v>#N/A</v>
      </c>
      <c r="E76" s="71" t="e">
        <f>IFERROR((SUMPRODUCT(--(date=$A76),--(service="PISP"),--(used="Y"),response)/SUMPRODUCT(--(date=$A76),--(service="PISP"),--(used="Y"),size)),NA())</f>
        <v>#N/A</v>
      </c>
      <c r="F76" s="71" t="e">
        <f>IFERROR((SUMPRODUCT(--(date=$A76),--(service="AISP"),--(used="Y"),response)/SUMPRODUCT(--(date=$A76),--(service="AISP"),--(used="Y"),volume)),NA())</f>
        <v>#N/A</v>
      </c>
      <c r="G76" s="71" t="e">
        <f>IFERROR((SUMPRODUCT(--(date=$A76),--(service="AISP"),--(used="Y"),response)/SUMPRODUCT(--(date=$A76),--(service="AISP"),--(used="Y"),size)),NA())</f>
        <v>#N/A</v>
      </c>
      <c r="H76" s="71" t="e">
        <f>IFERROR((SUMPRODUCT(--(date=$A76),--(service="CoF"),--(used="Y"),response)/SUMPRODUCT(--(date=$A76),--(service="CoF"),--(used="Y"),volume)),NA())</f>
        <v>#N/A</v>
      </c>
      <c r="I76" s="21" t="e">
        <f>IFERROR((SUMIF(date,A76,error)/SUMIF(date,A76,volume)),NA())</f>
        <v>#N/A</v>
      </c>
    </row>
    <row r="77" spans="1:9">
      <c r="A77" s="15">
        <f>A76+1</f>
        <v>46001</v>
      </c>
      <c r="B77" s="21">
        <f>IF(C77="",NA(),1-C77)</f>
        <v>1</v>
      </c>
      <c r="C77" s="21">
        <v>0</v>
      </c>
      <c r="D77" s="71" t="e">
        <f>IFERROR((SUMPRODUCT(--(date=$A77),--(service="PISP"),--(used="Y"),response)/SUMPRODUCT(--(date=$A77),--(service="PISP"),--(used="Y"),volume)),NA())</f>
        <v>#N/A</v>
      </c>
      <c r="E77" s="71" t="e">
        <f>IFERROR((SUMPRODUCT(--(date=$A77),--(service="PISP"),--(used="Y"),response)/SUMPRODUCT(--(date=$A77),--(service="PISP"),--(used="Y"),size)),NA())</f>
        <v>#N/A</v>
      </c>
      <c r="F77" s="71" t="e">
        <f>IFERROR((SUMPRODUCT(--(date=$A77),--(service="AISP"),--(used="Y"),response)/SUMPRODUCT(--(date=$A77),--(service="AISP"),--(used="Y"),volume)),NA())</f>
        <v>#N/A</v>
      </c>
      <c r="G77" s="71" t="e">
        <f>IFERROR((SUMPRODUCT(--(date=$A77),--(service="AISP"),--(used="Y"),response)/SUMPRODUCT(--(date=$A77),--(service="AISP"),--(used="Y"),size)),NA())</f>
        <v>#N/A</v>
      </c>
      <c r="H77" s="71" t="e">
        <f>IFERROR((SUMPRODUCT(--(date=$A77),--(service="CoF"),--(used="Y"),response)/SUMPRODUCT(--(date=$A77),--(service="CoF"),--(used="Y"),volume)),NA())</f>
        <v>#N/A</v>
      </c>
      <c r="I77" s="21" t="e">
        <f>IFERROR((SUMIF(date,A77,error)/SUMIF(date,A77,volume)),NA())</f>
        <v>#N/A</v>
      </c>
    </row>
    <row r="78" spans="1:9">
      <c r="A78" s="15">
        <f>A77+1</f>
        <v>46002</v>
      </c>
      <c r="B78" s="21">
        <f>IF(C78="",NA(),1-C78)</f>
        <v>1</v>
      </c>
      <c r="C78" s="21">
        <v>0</v>
      </c>
      <c r="D78" s="71" t="e">
        <f>IFERROR((SUMPRODUCT(--(date=$A78),--(service="PISP"),--(used="Y"),response)/SUMPRODUCT(--(date=$A78),--(service="PISP"),--(used="Y"),volume)),NA())</f>
        <v>#N/A</v>
      </c>
      <c r="E78" s="71" t="e">
        <f>IFERROR((SUMPRODUCT(--(date=$A78),--(service="PISP"),--(used="Y"),response)/SUMPRODUCT(--(date=$A78),--(service="PISP"),--(used="Y"),size)),NA())</f>
        <v>#N/A</v>
      </c>
      <c r="F78" s="71" t="e">
        <f>IFERROR((SUMPRODUCT(--(date=$A78),--(service="AISP"),--(used="Y"),response)/SUMPRODUCT(--(date=$A78),--(service="AISP"),--(used="Y"),volume)),NA())</f>
        <v>#N/A</v>
      </c>
      <c r="G78" s="71" t="e">
        <f>IFERROR((SUMPRODUCT(--(date=$A78),--(service="AISP"),--(used="Y"),response)/SUMPRODUCT(--(date=$A78),--(service="AISP"),--(used="Y"),size)),NA())</f>
        <v>#N/A</v>
      </c>
      <c r="H78" s="71" t="e">
        <f>IFERROR((SUMPRODUCT(--(date=$A78),--(service="CoF"),--(used="Y"),response)/SUMPRODUCT(--(date=$A78),--(service="CoF"),--(used="Y"),volume)),NA())</f>
        <v>#N/A</v>
      </c>
      <c r="I78" s="21" t="e">
        <f>IFERROR((SUMIF(date,A78,error)/SUMIF(date,A78,volume)),NA())</f>
        <v>#N/A</v>
      </c>
    </row>
    <row r="79" spans="1:9">
      <c r="A79" s="15">
        <f>A78+1</f>
        <v>46003</v>
      </c>
      <c r="B79" s="21">
        <f>IF(C79="",NA(),1-C79)</f>
        <v>1</v>
      </c>
      <c r="C79" s="21">
        <v>0</v>
      </c>
      <c r="D79" s="71" t="e">
        <f>IFERROR((SUMPRODUCT(--(date=$A79),--(service="PISP"),--(used="Y"),response)/SUMPRODUCT(--(date=$A79),--(service="PISP"),--(used="Y"),volume)),NA())</f>
        <v>#N/A</v>
      </c>
      <c r="E79" s="71" t="e">
        <f>IFERROR((SUMPRODUCT(--(date=$A79),--(service="PISP"),--(used="Y"),response)/SUMPRODUCT(--(date=$A79),--(service="PISP"),--(used="Y"),size)),NA())</f>
        <v>#N/A</v>
      </c>
      <c r="F79" s="71" t="e">
        <f>IFERROR((SUMPRODUCT(--(date=$A79),--(service="AISP"),--(used="Y"),response)/SUMPRODUCT(--(date=$A79),--(service="AISP"),--(used="Y"),volume)),NA())</f>
        <v>#N/A</v>
      </c>
      <c r="G79" s="71" t="e">
        <f>IFERROR((SUMPRODUCT(--(date=$A79),--(service="AISP"),--(used="Y"),response)/SUMPRODUCT(--(date=$A79),--(service="AISP"),--(used="Y"),size)),NA())</f>
        <v>#N/A</v>
      </c>
      <c r="H79" s="71" t="e">
        <f>IFERROR((SUMPRODUCT(--(date=$A79),--(service="CoF"),--(used="Y"),response)/SUMPRODUCT(--(date=$A79),--(service="CoF"),--(used="Y"),volume)),NA())</f>
        <v>#N/A</v>
      </c>
      <c r="I79" s="21" t="e">
        <f>IFERROR((SUMIF(date,A79,error)/SUMIF(date,A79,volume)),NA())</f>
        <v>#N/A</v>
      </c>
    </row>
    <row r="80" spans="1:9">
      <c r="A80" s="15">
        <f>A79+1</f>
        <v>46004</v>
      </c>
      <c r="B80" s="21">
        <f>IF(C80="",NA(),1-C80)</f>
        <v>1</v>
      </c>
      <c r="C80" s="21">
        <v>0</v>
      </c>
      <c r="D80" s="71" t="e">
        <f>IFERROR((SUMPRODUCT(--(date=$A80),--(service="PISP"),--(used="Y"),response)/SUMPRODUCT(--(date=$A80),--(service="PISP"),--(used="Y"),volume)),NA())</f>
        <v>#N/A</v>
      </c>
      <c r="E80" s="71" t="e">
        <f>IFERROR((SUMPRODUCT(--(date=$A80),--(service="PISP"),--(used="Y"),response)/SUMPRODUCT(--(date=$A80),--(service="PISP"),--(used="Y"),size)),NA())</f>
        <v>#N/A</v>
      </c>
      <c r="F80" s="71" t="e">
        <f>IFERROR((SUMPRODUCT(--(date=$A80),--(service="AISP"),--(used="Y"),response)/SUMPRODUCT(--(date=$A80),--(service="AISP"),--(used="Y"),volume)),NA())</f>
        <v>#N/A</v>
      </c>
      <c r="G80" s="71" t="e">
        <f>IFERROR((SUMPRODUCT(--(date=$A80),--(service="AISP"),--(used="Y"),response)/SUMPRODUCT(--(date=$A80),--(service="AISP"),--(used="Y"),size)),NA())</f>
        <v>#N/A</v>
      </c>
      <c r="H80" s="71" t="e">
        <f>IFERROR((SUMPRODUCT(--(date=$A80),--(service="CoF"),--(used="Y"),response)/SUMPRODUCT(--(date=$A80),--(service="CoF"),--(used="Y"),volume)),NA())</f>
        <v>#N/A</v>
      </c>
      <c r="I80" s="21" t="e">
        <f>IFERROR((SUMIF(date,A80,error)/SUMIF(date,A80,volume)),NA())</f>
        <v>#N/A</v>
      </c>
    </row>
    <row r="81" spans="1:9">
      <c r="A81" s="15">
        <f>A80+1</f>
        <v>46005</v>
      </c>
      <c r="B81" s="21">
        <f>IF(C81="",NA(),1-C81)</f>
        <v>1</v>
      </c>
      <c r="C81" s="21">
        <v>0</v>
      </c>
      <c r="D81" s="71" t="e">
        <f>IFERROR((SUMPRODUCT(--(date=$A81),--(service="PISP"),--(used="Y"),response)/SUMPRODUCT(--(date=$A81),--(service="PISP"),--(used="Y"),volume)),NA())</f>
        <v>#N/A</v>
      </c>
      <c r="E81" s="71" t="e">
        <f>IFERROR((SUMPRODUCT(--(date=$A81),--(service="PISP"),--(used="Y"),response)/SUMPRODUCT(--(date=$A81),--(service="PISP"),--(used="Y"),size)),NA())</f>
        <v>#N/A</v>
      </c>
      <c r="F81" s="71" t="e">
        <f>IFERROR((SUMPRODUCT(--(date=$A81),--(service="AISP"),--(used="Y"),response)/SUMPRODUCT(--(date=$A81),--(service="AISP"),--(used="Y"),volume)),NA())</f>
        <v>#N/A</v>
      </c>
      <c r="G81" s="71" t="e">
        <f>IFERROR((SUMPRODUCT(--(date=$A81),--(service="AISP"),--(used="Y"),response)/SUMPRODUCT(--(date=$A81),--(service="AISP"),--(used="Y"),size)),NA())</f>
        <v>#N/A</v>
      </c>
      <c r="H81" s="71" t="e">
        <f>IFERROR((SUMPRODUCT(--(date=$A81),--(service="CoF"),--(used="Y"),response)/SUMPRODUCT(--(date=$A81),--(service="CoF"),--(used="Y"),volume)),NA())</f>
        <v>#N/A</v>
      </c>
      <c r="I81" s="21" t="e">
        <f>IFERROR((SUMIF(date,A81,error)/SUMIF(date,A81,volume)),NA())</f>
        <v>#N/A</v>
      </c>
    </row>
    <row r="82" spans="1:9">
      <c r="A82" s="15">
        <f>A81+1</f>
        <v>46006</v>
      </c>
      <c r="B82" s="21">
        <f>IF(C82="",NA(),1-C82)</f>
        <v>1</v>
      </c>
      <c r="C82" s="21">
        <v>0</v>
      </c>
      <c r="D82" s="71" t="e">
        <f>IFERROR((SUMPRODUCT(--(date=$A82),--(service="PISP"),--(used="Y"),response)/SUMPRODUCT(--(date=$A82),--(service="PISP"),--(used="Y"),volume)),NA())</f>
        <v>#N/A</v>
      </c>
      <c r="E82" s="71" t="e">
        <f>IFERROR((SUMPRODUCT(--(date=$A82),--(service="PISP"),--(used="Y"),response)/SUMPRODUCT(--(date=$A82),--(service="PISP"),--(used="Y"),size)),NA())</f>
        <v>#N/A</v>
      </c>
      <c r="F82" s="71" t="e">
        <f>IFERROR((SUMPRODUCT(--(date=$A82),--(service="AISP"),--(used="Y"),response)/SUMPRODUCT(--(date=$A82),--(service="AISP"),--(used="Y"),volume)),NA())</f>
        <v>#N/A</v>
      </c>
      <c r="G82" s="71" t="e">
        <f>IFERROR((SUMPRODUCT(--(date=$A82),--(service="AISP"),--(used="Y"),response)/SUMPRODUCT(--(date=$A82),--(service="AISP"),--(used="Y"),size)),NA())</f>
        <v>#N/A</v>
      </c>
      <c r="H82" s="71" t="e">
        <f>IFERROR((SUMPRODUCT(--(date=$A82),--(service="CoF"),--(used="Y"),response)/SUMPRODUCT(--(date=$A82),--(service="CoF"),--(used="Y"),volume)),NA())</f>
        <v>#N/A</v>
      </c>
      <c r="I82" s="21" t="e">
        <f>IFERROR((SUMIF(date,A82,error)/SUMIF(date,A82,volume)),NA())</f>
        <v>#N/A</v>
      </c>
    </row>
    <row r="83" spans="1:9">
      <c r="A83" s="15">
        <f>A82+1</f>
        <v>46007</v>
      </c>
      <c r="B83" s="21">
        <f>IF(C83="",NA(),1-C83)</f>
        <v>1</v>
      </c>
      <c r="C83" s="21">
        <v>0</v>
      </c>
      <c r="D83" s="71" t="e">
        <f>IFERROR((SUMPRODUCT(--(date=$A83),--(service="PISP"),--(used="Y"),response)/SUMPRODUCT(--(date=$A83),--(service="PISP"),--(used="Y"),volume)),NA())</f>
        <v>#N/A</v>
      </c>
      <c r="E83" s="71" t="e">
        <f>IFERROR((SUMPRODUCT(--(date=$A83),--(service="PISP"),--(used="Y"),response)/SUMPRODUCT(--(date=$A83),--(service="PISP"),--(used="Y"),size)),NA())</f>
        <v>#N/A</v>
      </c>
      <c r="F83" s="71" t="e">
        <f>IFERROR((SUMPRODUCT(--(date=$A83),--(service="AISP"),--(used="Y"),response)/SUMPRODUCT(--(date=$A83),--(service="AISP"),--(used="Y"),volume)),NA())</f>
        <v>#N/A</v>
      </c>
      <c r="G83" s="71" t="e">
        <f>IFERROR((SUMPRODUCT(--(date=$A83),--(service="AISP"),--(used="Y"),response)/SUMPRODUCT(--(date=$A83),--(service="AISP"),--(used="Y"),size)),NA())</f>
        <v>#N/A</v>
      </c>
      <c r="H83" s="71" t="e">
        <f>IFERROR((SUMPRODUCT(--(date=$A83),--(service="CoF"),--(used="Y"),response)/SUMPRODUCT(--(date=$A83),--(service="CoF"),--(used="Y"),volume)),NA())</f>
        <v>#N/A</v>
      </c>
      <c r="I83" s="21" t="e">
        <f>IFERROR((SUMIF(date,A83,error)/SUMIF(date,A83,volume)),NA())</f>
        <v>#N/A</v>
      </c>
    </row>
    <row r="84" spans="1:9">
      <c r="A84" s="15">
        <f>A83+1</f>
        <v>46008</v>
      </c>
      <c r="B84" s="21">
        <f>IF(C84="",NA(),1-C84)</f>
        <v>1</v>
      </c>
      <c r="C84" s="21">
        <v>0</v>
      </c>
      <c r="D84" s="71" t="e">
        <f>IFERROR((SUMPRODUCT(--(date=$A84),--(service="PISP"),--(used="Y"),response)/SUMPRODUCT(--(date=$A84),--(service="PISP"),--(used="Y"),volume)),NA())</f>
        <v>#N/A</v>
      </c>
      <c r="E84" s="71" t="e">
        <f>IFERROR((SUMPRODUCT(--(date=$A84),--(service="PISP"),--(used="Y"),response)/SUMPRODUCT(--(date=$A84),--(service="PISP"),--(used="Y"),size)),NA())</f>
        <v>#N/A</v>
      </c>
      <c r="F84" s="71" t="e">
        <f>IFERROR((SUMPRODUCT(--(date=$A84),--(service="AISP"),--(used="Y"),response)/SUMPRODUCT(--(date=$A84),--(service="AISP"),--(used="Y"),volume)),NA())</f>
        <v>#N/A</v>
      </c>
      <c r="G84" s="71" t="e">
        <f>IFERROR((SUMPRODUCT(--(date=$A84),--(service="AISP"),--(used="Y"),response)/SUMPRODUCT(--(date=$A84),--(service="AISP"),--(used="Y"),size)),NA())</f>
        <v>#N/A</v>
      </c>
      <c r="H84" s="71" t="e">
        <f>IFERROR((SUMPRODUCT(--(date=$A84),--(service="CoF"),--(used="Y"),response)/SUMPRODUCT(--(date=$A84),--(service="CoF"),--(used="Y"),volume)),NA())</f>
        <v>#N/A</v>
      </c>
      <c r="I84" s="21" t="e">
        <f>IFERROR((SUMIF(date,A84,error)/SUMIF(date,A84,volume)),NA())</f>
        <v>#N/A</v>
      </c>
    </row>
    <row r="85" spans="1:9">
      <c r="A85" s="15">
        <f>A84+1</f>
        <v>46009</v>
      </c>
      <c r="B85" s="21">
        <f>IF(C85="",NA(),1-C85)</f>
        <v>1</v>
      </c>
      <c r="C85" s="21">
        <v>0</v>
      </c>
      <c r="D85" s="71" t="e">
        <f>IFERROR((SUMPRODUCT(--(date=$A85),--(service="PISP"),--(used="Y"),response)/SUMPRODUCT(--(date=$A85),--(service="PISP"),--(used="Y"),volume)),NA())</f>
        <v>#N/A</v>
      </c>
      <c r="E85" s="71" t="e">
        <f>IFERROR((SUMPRODUCT(--(date=$A85),--(service="PISP"),--(used="Y"),response)/SUMPRODUCT(--(date=$A85),--(service="PISP"),--(used="Y"),size)),NA())</f>
        <v>#N/A</v>
      </c>
      <c r="F85" s="71" t="e">
        <f>IFERROR((SUMPRODUCT(--(date=$A85),--(service="AISP"),--(used="Y"),response)/SUMPRODUCT(--(date=$A85),--(service="AISP"),--(used="Y"),volume)),NA())</f>
        <v>#N/A</v>
      </c>
      <c r="G85" s="71" t="e">
        <f>IFERROR((SUMPRODUCT(--(date=$A85),--(service="AISP"),--(used="Y"),response)/SUMPRODUCT(--(date=$A85),--(service="AISP"),--(used="Y"),size)),NA())</f>
        <v>#N/A</v>
      </c>
      <c r="H85" s="71" t="e">
        <f>IFERROR((SUMPRODUCT(--(date=$A85),--(service="CoF"),--(used="Y"),response)/SUMPRODUCT(--(date=$A85),--(service="CoF"),--(used="Y"),volume)),NA())</f>
        <v>#N/A</v>
      </c>
      <c r="I85" s="21" t="e">
        <f>IFERROR((SUMIF(date,A85,error)/SUMIF(date,A85,volume)),NA())</f>
        <v>#N/A</v>
      </c>
    </row>
    <row r="86" spans="1:9">
      <c r="A86" s="15">
        <f>A85+1</f>
        <v>46010</v>
      </c>
      <c r="B86" s="21">
        <f>IF(C86="",NA(),1-C86)</f>
        <v>1</v>
      </c>
      <c r="C86" s="21">
        <v>0</v>
      </c>
      <c r="D86" s="71" t="e">
        <f>IFERROR((SUMPRODUCT(--(date=$A86),--(service="PISP"),--(used="Y"),response)/SUMPRODUCT(--(date=$A86),--(service="PISP"),--(used="Y"),volume)),NA())</f>
        <v>#N/A</v>
      </c>
      <c r="E86" s="71" t="e">
        <f>IFERROR((SUMPRODUCT(--(date=$A86),--(service="PISP"),--(used="Y"),response)/SUMPRODUCT(--(date=$A86),--(service="PISP"),--(used="Y"),size)),NA())</f>
        <v>#N/A</v>
      </c>
      <c r="F86" s="71" t="e">
        <f>IFERROR((SUMPRODUCT(--(date=$A86),--(service="AISP"),--(used="Y"),response)/SUMPRODUCT(--(date=$A86),--(service="AISP"),--(used="Y"),volume)),NA())</f>
        <v>#N/A</v>
      </c>
      <c r="G86" s="71" t="e">
        <f>IFERROR((SUMPRODUCT(--(date=$A86),--(service="AISP"),--(used="Y"),response)/SUMPRODUCT(--(date=$A86),--(service="AISP"),--(used="Y"),size)),NA())</f>
        <v>#N/A</v>
      </c>
      <c r="H86" s="71" t="e">
        <f>IFERROR((SUMPRODUCT(--(date=$A86),--(service="CoF"),--(used="Y"),response)/SUMPRODUCT(--(date=$A86),--(service="CoF"),--(used="Y"),volume)),NA())</f>
        <v>#N/A</v>
      </c>
      <c r="I86" s="21" t="e">
        <f>IFERROR((SUMIF(date,A86,error)/SUMIF(date,A86,volume)),NA())</f>
        <v>#N/A</v>
      </c>
    </row>
    <row r="87" spans="1:9">
      <c r="A87" s="15">
        <f>A86+1</f>
        <v>46011</v>
      </c>
      <c r="B87" s="21">
        <f>IF(C87="",NA(),1-C87)</f>
        <v>1</v>
      </c>
      <c r="C87" s="21">
        <v>0</v>
      </c>
      <c r="D87" s="71" t="e">
        <f>IFERROR((SUMPRODUCT(--(date=$A87),--(service="PISP"),--(used="Y"),response)/SUMPRODUCT(--(date=$A87),--(service="PISP"),--(used="Y"),volume)),NA())</f>
        <v>#N/A</v>
      </c>
      <c r="E87" s="71" t="e">
        <f>IFERROR((SUMPRODUCT(--(date=$A87),--(service="PISP"),--(used="Y"),response)/SUMPRODUCT(--(date=$A87),--(service="PISP"),--(used="Y"),size)),NA())</f>
        <v>#N/A</v>
      </c>
      <c r="F87" s="71" t="e">
        <f>IFERROR((SUMPRODUCT(--(date=$A87),--(service="AISP"),--(used="Y"),response)/SUMPRODUCT(--(date=$A87),--(service="AISP"),--(used="Y"),volume)),NA())</f>
        <v>#N/A</v>
      </c>
      <c r="G87" s="71" t="e">
        <f>IFERROR((SUMPRODUCT(--(date=$A87),--(service="AISP"),--(used="Y"),response)/SUMPRODUCT(--(date=$A87),--(service="AISP"),--(used="Y"),size)),NA())</f>
        <v>#N/A</v>
      </c>
      <c r="H87" s="71" t="e">
        <f>IFERROR((SUMPRODUCT(--(date=$A87),--(service="CoF"),--(used="Y"),response)/SUMPRODUCT(--(date=$A87),--(service="CoF"),--(used="Y"),volume)),NA())</f>
        <v>#N/A</v>
      </c>
      <c r="I87" s="21" t="e">
        <f>IFERROR((SUMIF(date,A87,error)/SUMIF(date,A87,volume)),NA())</f>
        <v>#N/A</v>
      </c>
    </row>
    <row r="88" spans="1:9">
      <c r="A88" s="15">
        <f>A87+1</f>
        <v>46012</v>
      </c>
      <c r="B88" s="21">
        <f>IF(C88="",NA(),1-C88)</f>
        <v>1</v>
      </c>
      <c r="C88" s="21">
        <v>0</v>
      </c>
      <c r="D88" s="71" t="e">
        <f>IFERROR((SUMPRODUCT(--(date=$A88),--(service="PISP"),--(used="Y"),response)/SUMPRODUCT(--(date=$A88),--(service="PISP"),--(used="Y"),volume)),NA())</f>
        <v>#N/A</v>
      </c>
      <c r="E88" s="71" t="e">
        <f>IFERROR((SUMPRODUCT(--(date=$A88),--(service="PISP"),--(used="Y"),response)/SUMPRODUCT(--(date=$A88),--(service="PISP"),--(used="Y"),size)),NA())</f>
        <v>#N/A</v>
      </c>
      <c r="F88" s="71" t="e">
        <f>IFERROR((SUMPRODUCT(--(date=$A88),--(service="AISP"),--(used="Y"),response)/SUMPRODUCT(--(date=$A88),--(service="AISP"),--(used="Y"),volume)),NA())</f>
        <v>#N/A</v>
      </c>
      <c r="G88" s="71" t="e">
        <f>IFERROR((SUMPRODUCT(--(date=$A88),--(service="AISP"),--(used="Y"),response)/SUMPRODUCT(--(date=$A88),--(service="AISP"),--(used="Y"),size)),NA())</f>
        <v>#N/A</v>
      </c>
      <c r="H88" s="71" t="e">
        <f>IFERROR((SUMPRODUCT(--(date=$A88),--(service="CoF"),--(used="Y"),response)/SUMPRODUCT(--(date=$A88),--(service="CoF"),--(used="Y"),volume)),NA())</f>
        <v>#N/A</v>
      </c>
      <c r="I88" s="21" t="e">
        <f>IFERROR((SUMIF(date,A88,error)/SUMIF(date,A88,volume)),NA())</f>
        <v>#N/A</v>
      </c>
    </row>
    <row r="89" spans="1:9">
      <c r="A89" s="15">
        <f>A88+1</f>
        <v>46013</v>
      </c>
      <c r="B89" s="21">
        <f t="shared" ref="B89" si="42">IF(C89="",NA(),1-C89)</f>
        <v>1</v>
      </c>
      <c r="C89" s="21">
        <v>0</v>
      </c>
      <c r="D89" s="71" t="e">
        <f>IFERROR((SUMPRODUCT(--(date=$A89),--(service="PISP"),--(used="Y"),response)/SUMPRODUCT(--(date=$A89),--(service="PISP"),--(used="Y"),volume)),NA())</f>
        <v>#N/A</v>
      </c>
      <c r="E89" s="71" t="e">
        <f>IFERROR((SUMPRODUCT(--(date=$A89),--(service="PISP"),--(used="Y"),response)/SUMPRODUCT(--(date=$A89),--(service="PISP"),--(used="Y"),size)),NA())</f>
        <v>#N/A</v>
      </c>
      <c r="F89" s="71" t="e">
        <f>IFERROR((SUMPRODUCT(--(date=$A89),--(service="AISP"),--(used="Y"),response)/SUMPRODUCT(--(date=$A89),--(service="AISP"),--(used="Y"),volume)),NA())</f>
        <v>#N/A</v>
      </c>
      <c r="G89" s="71" t="e">
        <f>IFERROR((SUMPRODUCT(--(date=$A89),--(service="AISP"),--(used="Y"),response)/SUMPRODUCT(--(date=$A89),--(service="AISP"),--(used="Y"),size)),NA())</f>
        <v>#N/A</v>
      </c>
      <c r="H89" s="71" t="e">
        <f>IFERROR((SUMPRODUCT(--(date=$A89),--(service="CoF"),--(used="Y"),response)/SUMPRODUCT(--(date=$A89),--(service="CoF"),--(used="Y"),volume)),NA())</f>
        <v>#N/A</v>
      </c>
      <c r="I89" s="21" t="e">
        <f t="shared" ref="I89" si="43">IFERROR((SUMIF(date,A89,error)/SUMIF(date,A89,volume)),NA())</f>
        <v>#N/A</v>
      </c>
    </row>
    <row r="90" spans="1:9">
      <c r="A90" s="15">
        <f>A89+1</f>
        <v>46014</v>
      </c>
      <c r="B90" s="21">
        <f t="shared" ref="B90:B98" si="44">IF(C90="",NA(),1-C90)</f>
        <v>1</v>
      </c>
      <c r="C90" s="21">
        <v>0</v>
      </c>
      <c r="D90" s="71" t="e">
        <f>IFERROR((SUMPRODUCT(--(date=$A90),--(service="PISP"),--(used="Y"),response)/SUMPRODUCT(--(date=$A90),--(service="PISP"),--(used="Y"),volume)),NA())</f>
        <v>#N/A</v>
      </c>
      <c r="E90" s="71" t="e">
        <f>IFERROR((SUMPRODUCT(--(date=$A90),--(service="PISP"),--(used="Y"),response)/SUMPRODUCT(--(date=$A90),--(service="PISP"),--(used="Y"),size)),NA())</f>
        <v>#N/A</v>
      </c>
      <c r="F90" s="71" t="e">
        <f>IFERROR((SUMPRODUCT(--(date=$A90),--(service="AISP"),--(used="Y"),response)/SUMPRODUCT(--(date=$A90),--(service="AISP"),--(used="Y"),volume)),NA())</f>
        <v>#N/A</v>
      </c>
      <c r="G90" s="71" t="e">
        <f>IFERROR((SUMPRODUCT(--(date=$A90),--(service="AISP"),--(used="Y"),response)/SUMPRODUCT(--(date=$A90),--(service="AISP"),--(used="Y"),size)),NA())</f>
        <v>#N/A</v>
      </c>
      <c r="H90" s="71" t="e">
        <f>IFERROR((SUMPRODUCT(--(date=$A90),--(service="CoF"),--(used="Y"),response)/SUMPRODUCT(--(date=$A90),--(service="CoF"),--(used="Y"),volume)),NA())</f>
        <v>#N/A</v>
      </c>
      <c r="I90" s="21" t="e">
        <f t="shared" ref="I90:I96" si="45">IFERROR((SUMIF(date,A90,error)/SUMIF(date,A90,volume)),NA())</f>
        <v>#N/A</v>
      </c>
    </row>
    <row r="91" spans="1:9">
      <c r="A91" s="15">
        <f>A90+1</f>
        <v>46015</v>
      </c>
      <c r="B91" s="21">
        <f>IF(C91="",NA(),1-C91)</f>
        <v>1</v>
      </c>
      <c r="C91" s="21">
        <v>0</v>
      </c>
      <c r="D91" s="71" t="e">
        <f>IFERROR((SUMPRODUCT(--(date=$A91),--(service="PISP"),--(used="Y"),response)/SUMPRODUCT(--(date=$A91),--(service="PISP"),--(used="Y"),volume)),NA())</f>
        <v>#N/A</v>
      </c>
      <c r="E91" s="71" t="e">
        <f>IFERROR((SUMPRODUCT(--(date=$A91),--(service="PISP"),--(used="Y"),response)/SUMPRODUCT(--(date=$A91),--(service="PISP"),--(used="Y"),size)),NA())</f>
        <v>#N/A</v>
      </c>
      <c r="F91" s="71" t="e">
        <f>IFERROR((SUMPRODUCT(--(date=$A91),--(service="AISP"),--(used="Y"),response)/SUMPRODUCT(--(date=$A91),--(service="AISP"),--(used="Y"),volume)),NA())</f>
        <v>#N/A</v>
      </c>
      <c r="G91" s="71" t="e">
        <f>IFERROR((SUMPRODUCT(--(date=$A91),--(service="AISP"),--(used="Y"),response)/SUMPRODUCT(--(date=$A91),--(service="AISP"),--(used="Y"),size)),NA())</f>
        <v>#N/A</v>
      </c>
      <c r="H91" s="71" t="e">
        <f>IFERROR((SUMPRODUCT(--(date=$A91),--(service="CoF"),--(used="Y"),response)/SUMPRODUCT(--(date=$A91),--(service="CoF"),--(used="Y"),volume)),NA())</f>
        <v>#N/A</v>
      </c>
      <c r="I91" s="21" t="e">
        <f>IFERROR((SUMIF(date,A91,error)/SUMIF(date,A91,volume)),NA())</f>
        <v>#N/A</v>
      </c>
    </row>
    <row r="92" spans="1:9">
      <c r="A92" s="15">
        <f>A91+1</f>
        <v>46016</v>
      </c>
      <c r="B92" s="21">
        <f>IF(C92="",NA(),1-C92)</f>
        <v>1</v>
      </c>
      <c r="C92" s="21">
        <v>0</v>
      </c>
      <c r="D92" s="71" t="e">
        <f>IFERROR((SUMPRODUCT(--(date=$A92),--(service="PISP"),--(used="Y"),response)/SUMPRODUCT(--(date=$A92),--(service="PISP"),--(used="Y"),volume)),NA())</f>
        <v>#N/A</v>
      </c>
      <c r="E92" s="71" t="e">
        <f>IFERROR((SUMPRODUCT(--(date=$A92),--(service="PISP"),--(used="Y"),response)/SUMPRODUCT(--(date=$A92),--(service="PISP"),--(used="Y"),size)),NA())</f>
        <v>#N/A</v>
      </c>
      <c r="F92" s="71" t="e">
        <f>IFERROR((SUMPRODUCT(--(date=$A92),--(service="AISP"),--(used="Y"),response)/SUMPRODUCT(--(date=$A92),--(service="AISP"),--(used="Y"),volume)),NA())</f>
        <v>#N/A</v>
      </c>
      <c r="G92" s="71" t="e">
        <f>IFERROR((SUMPRODUCT(--(date=$A92),--(service="AISP"),--(used="Y"),response)/SUMPRODUCT(--(date=$A92),--(service="AISP"),--(used="Y"),size)),NA())</f>
        <v>#N/A</v>
      </c>
      <c r="H92" s="71" t="e">
        <f>IFERROR((SUMPRODUCT(--(date=$A92),--(service="CoF"),--(used="Y"),response)/SUMPRODUCT(--(date=$A92),--(service="CoF"),--(used="Y"),volume)),NA())</f>
        <v>#N/A</v>
      </c>
      <c r="I92" s="21" t="e">
        <f>IFERROR((SUMIF(date,A92,error)/SUMIF(date,A92,volume)),NA())</f>
        <v>#N/A</v>
      </c>
    </row>
    <row r="93" spans="1:9">
      <c r="A93" s="15">
        <f>A92+1</f>
        <v>46017</v>
      </c>
      <c r="B93" s="21">
        <f>IF(C93="",NA(),1-C93)</f>
        <v>1</v>
      </c>
      <c r="C93" s="21">
        <v>0</v>
      </c>
      <c r="D93" s="71" t="e">
        <f>IFERROR((SUMPRODUCT(--(date=$A93),--(service="PISP"),--(used="Y"),response)/SUMPRODUCT(--(date=$A93),--(service="PISP"),--(used="Y"),volume)),NA())</f>
        <v>#N/A</v>
      </c>
      <c r="E93" s="71" t="e">
        <f>IFERROR((SUMPRODUCT(--(date=$A93),--(service="PISP"),--(used="Y"),response)/SUMPRODUCT(--(date=$A93),--(service="PISP"),--(used="Y"),size)),NA())</f>
        <v>#N/A</v>
      </c>
      <c r="F93" s="71" t="e">
        <f>IFERROR((SUMPRODUCT(--(date=$A93),--(service="AISP"),--(used="Y"),response)/SUMPRODUCT(--(date=$A93),--(service="AISP"),--(used="Y"),volume)),NA())</f>
        <v>#N/A</v>
      </c>
      <c r="G93" s="71" t="e">
        <f>IFERROR((SUMPRODUCT(--(date=$A93),--(service="AISP"),--(used="Y"),response)/SUMPRODUCT(--(date=$A93),--(service="AISP"),--(used="Y"),size)),NA())</f>
        <v>#N/A</v>
      </c>
      <c r="H93" s="71" t="e">
        <f>IFERROR((SUMPRODUCT(--(date=$A93),--(service="CoF"),--(used="Y"),response)/SUMPRODUCT(--(date=$A93),--(service="CoF"),--(used="Y"),volume)),NA())</f>
        <v>#N/A</v>
      </c>
      <c r="I93" s="21" t="e">
        <f>IFERROR((SUMIF(date,A93,error)/SUMIF(date,A93,volume)),NA())</f>
        <v>#N/A</v>
      </c>
    </row>
    <row r="94" spans="1:9">
      <c r="A94" s="15">
        <f>A93+1</f>
        <v>46018</v>
      </c>
      <c r="B94" s="21">
        <f>IF(C94="",NA(),1-C94)</f>
        <v>1</v>
      </c>
      <c r="C94" s="21">
        <v>0</v>
      </c>
      <c r="D94" s="71" t="e">
        <f>IFERROR((SUMPRODUCT(--(date=$A94),--(service="PISP"),--(used="Y"),response)/SUMPRODUCT(--(date=$A94),--(service="PISP"),--(used="Y"),volume)),NA())</f>
        <v>#N/A</v>
      </c>
      <c r="E94" s="71" t="e">
        <f>IFERROR((SUMPRODUCT(--(date=$A94),--(service="PISP"),--(used="Y"),response)/SUMPRODUCT(--(date=$A94),--(service="PISP"),--(used="Y"),size)),NA())</f>
        <v>#N/A</v>
      </c>
      <c r="F94" s="71" t="e">
        <f>IFERROR((SUMPRODUCT(--(date=$A94),--(service="AISP"),--(used="Y"),response)/SUMPRODUCT(--(date=$A94),--(service="AISP"),--(used="Y"),volume)),NA())</f>
        <v>#N/A</v>
      </c>
      <c r="G94" s="71" t="e">
        <f>IFERROR((SUMPRODUCT(--(date=$A94),--(service="AISP"),--(used="Y"),response)/SUMPRODUCT(--(date=$A94),--(service="AISP"),--(used="Y"),size)),NA())</f>
        <v>#N/A</v>
      </c>
      <c r="H94" s="71" t="e">
        <f>IFERROR((SUMPRODUCT(--(date=$A94),--(service="CoF"),--(used="Y"),response)/SUMPRODUCT(--(date=$A94),--(service="CoF"),--(used="Y"),volume)),NA())</f>
        <v>#N/A</v>
      </c>
      <c r="I94" s="21" t="e">
        <f>IFERROR((SUMIF(date,A94,error)/SUMIF(date,A94,volume)),NA())</f>
        <v>#N/A</v>
      </c>
    </row>
    <row r="95" spans="1:9">
      <c r="A95" s="15">
        <f>A94+1</f>
        <v>46019</v>
      </c>
      <c r="B95" s="21">
        <f>IF(C95="",NA(),1-C95)</f>
        <v>1</v>
      </c>
      <c r="C95" s="21">
        <v>0</v>
      </c>
      <c r="D95" s="71" t="e">
        <f>IFERROR((SUMPRODUCT(--(date=$A95),--(service="PISP"),--(used="Y"),response)/SUMPRODUCT(--(date=$A95),--(service="PISP"),--(used="Y"),volume)),NA())</f>
        <v>#N/A</v>
      </c>
      <c r="E95" s="71" t="e">
        <f>IFERROR((SUMPRODUCT(--(date=$A95),--(service="PISP"),--(used="Y"),response)/SUMPRODUCT(--(date=$A95),--(service="PISP"),--(used="Y"),size)),NA())</f>
        <v>#N/A</v>
      </c>
      <c r="F95" s="71" t="e">
        <f>IFERROR((SUMPRODUCT(--(date=$A95),--(service="AISP"),--(used="Y"),response)/SUMPRODUCT(--(date=$A95),--(service="AISP"),--(used="Y"),volume)),NA())</f>
        <v>#N/A</v>
      </c>
      <c r="G95" s="71" t="e">
        <f>IFERROR((SUMPRODUCT(--(date=$A95),--(service="AISP"),--(used="Y"),response)/SUMPRODUCT(--(date=$A95),--(service="AISP"),--(used="Y"),size)),NA())</f>
        <v>#N/A</v>
      </c>
      <c r="H95" s="71" t="e">
        <f>IFERROR((SUMPRODUCT(--(date=$A95),--(service="CoF"),--(used="Y"),response)/SUMPRODUCT(--(date=$A95),--(service="CoF"),--(used="Y"),volume)),NA())</f>
        <v>#N/A</v>
      </c>
      <c r="I95" s="21" t="e">
        <f>IFERROR((SUMIF(date,A95,error)/SUMIF(date,A95,volume)),NA())</f>
        <v>#N/A</v>
      </c>
    </row>
    <row r="96" spans="1:9">
      <c r="A96" s="15">
        <f>A95+1</f>
        <v>46020</v>
      </c>
      <c r="B96" s="21">
        <f>IF(C96="",NA(),1-C96)</f>
        <v>1</v>
      </c>
      <c r="C96" s="21">
        <v>0</v>
      </c>
      <c r="D96" s="71" t="e">
        <f>IFERROR((SUMPRODUCT(--(date=$A96),--(service="PISP"),--(used="Y"),response)/SUMPRODUCT(--(date=$A96),--(service="PISP"),--(used="Y"),volume)),NA())</f>
        <v>#N/A</v>
      </c>
      <c r="E96" s="71" t="e">
        <f>IFERROR((SUMPRODUCT(--(date=$A96),--(service="PISP"),--(used="Y"),response)/SUMPRODUCT(--(date=$A96),--(service="PISP"),--(used="Y"),size)),NA())</f>
        <v>#N/A</v>
      </c>
      <c r="F96" s="71" t="e">
        <f>IFERROR((SUMPRODUCT(--(date=$A96),--(service="AISP"),--(used="Y"),response)/SUMPRODUCT(--(date=$A96),--(service="AISP"),--(used="Y"),volume)),NA())</f>
        <v>#N/A</v>
      </c>
      <c r="G96" s="71" t="e">
        <f>IFERROR((SUMPRODUCT(--(date=$A96),--(service="AISP"),--(used="Y"),response)/SUMPRODUCT(--(date=$A96),--(service="AISP"),--(used="Y"),size)),NA())</f>
        <v>#N/A</v>
      </c>
      <c r="H96" s="71" t="e">
        <f>IFERROR((SUMPRODUCT(--(date=$A96),--(service="CoF"),--(used="Y"),response)/SUMPRODUCT(--(date=$A96),--(service="CoF"),--(used="Y"),volume)),NA())</f>
        <v>#N/A</v>
      </c>
      <c r="I96" s="21" t="e">
        <f>IFERROR((SUMIF(date,A96,error)/SUMIF(date,A96,volume)),NA())</f>
        <v>#N/A</v>
      </c>
    </row>
    <row r="97" spans="1:9">
      <c r="A97" s="15">
        <f>A96+1</f>
        <v>46021</v>
      </c>
      <c r="B97" s="21">
        <f>IF(C97="",NA(),1-C97)</f>
        <v>1</v>
      </c>
      <c r="C97" s="21">
        <v>0</v>
      </c>
      <c r="D97" s="71" t="e">
        <f>IFERROR((SUMPRODUCT(--(date=$A97),--(service="PISP"),--(used="Y"),response)/SUMPRODUCT(--(date=$A97),--(service="PISP"),--(used="Y"),volume)),NA())</f>
        <v>#N/A</v>
      </c>
      <c r="E97" s="71" t="e">
        <f>IFERROR((SUMPRODUCT(--(date=$A97),--(service="PISP"),--(used="Y"),response)/SUMPRODUCT(--(date=$A97),--(service="PISP"),--(used="Y"),size)),NA())</f>
        <v>#N/A</v>
      </c>
      <c r="F97" s="71" t="e">
        <f>IFERROR((SUMPRODUCT(--(date=$A97),--(service="AISP"),--(used="Y"),response)/SUMPRODUCT(--(date=$A97),--(service="AISP"),--(used="Y"),volume)),NA())</f>
        <v>#N/A</v>
      </c>
      <c r="G97" s="71" t="e">
        <f>IFERROR((SUMPRODUCT(--(date=$A97),--(service="AISP"),--(used="Y"),response)/SUMPRODUCT(--(date=$A97),--(service="AISP"),--(used="Y"),size)),NA())</f>
        <v>#N/A</v>
      </c>
      <c r="H97" s="71" t="e">
        <f>IFERROR((SUMPRODUCT(--(date=$A97),--(service="CoF"),--(used="Y"),response)/SUMPRODUCT(--(date=$A97),--(service="CoF"),--(used="Y"),volume)),NA())</f>
        <v>#N/A</v>
      </c>
      <c r="I97" s="21" t="e">
        <f>IFERROR((SUMIF(date,A97,error)/SUMIF(date,A97,volume)),NA())</f>
        <v>#N/A</v>
      </c>
    </row>
    <row r="98" spans="1:9">
      <c r="A98" s="15">
        <f>A97+1</f>
        <v>46022</v>
      </c>
      <c r="B98" s="21">
        <f>IF(C98="",NA(),1-C98)</f>
        <v>1</v>
      </c>
      <c r="C98" s="21">
        <v>0</v>
      </c>
      <c r="D98" s="71" t="e">
        <f>IFERROR((SUMPRODUCT(--(date=$A98),--(service="PISP"),--(used="Y"),response)/SUMPRODUCT(--(date=$A98),--(service="PISP"),--(used="Y"),volume)),NA())</f>
        <v>#N/A</v>
      </c>
      <c r="E98" s="71" t="e">
        <f>IFERROR((SUMPRODUCT(--(date=$A98),--(service="PISP"),--(used="Y"),response)/SUMPRODUCT(--(date=$A98),--(service="PISP"),--(used="Y"),size)),NA())</f>
        <v>#N/A</v>
      </c>
      <c r="F98" s="71" t="e">
        <f>IFERROR((SUMPRODUCT(--(date=$A98),--(service="AISP"),--(used="Y"),response)/SUMPRODUCT(--(date=$A98),--(service="AISP"),--(used="Y"),volume)),NA())</f>
        <v>#N/A</v>
      </c>
      <c r="G98" s="71" t="e">
        <f>IFERROR((SUMPRODUCT(--(date=$A98),--(service="AISP"),--(used="Y"),response)/SUMPRODUCT(--(date=$A98),--(service="AISP"),--(used="Y"),size)),NA())</f>
        <v>#N/A</v>
      </c>
      <c r="H98" s="71" t="e">
        <f>IFERROR((SUMPRODUCT(--(date=$A98),--(service="CoF"),--(used="Y"),response)/SUMPRODUCT(--(date=$A98),--(service="CoF"),--(used="Y"),volume)),NA())</f>
        <v>#N/A</v>
      </c>
      <c r="I98" s="21" t="e">
        <f>IFERROR((SUMIF(date,A98,error)/SUMIF(date,A98,volume)),NA())</f>
        <v>#N/A</v>
      </c>
    </row>
  </sheetData>
  <mergeCells count="2">
    <mergeCell ref="B3:I3"/>
    <mergeCell ref="B4:I4"/>
  </mergeCell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1"/>
  </sheetPr>
  <dimension ref="A1:K99"/>
  <sheetViews>
    <sheetView workbookViewId="0">
      <pane ySplit="1" topLeftCell="A2" activePane="bottomLeft" state="frozen"/>
      <selection/>
      <selection pane="bottomLeft" activeCell="I8" sqref="I8"/>
    </sheetView>
  </sheetViews>
  <sheetFormatPr defaultColWidth="9.08571428571429" defaultRowHeight="15"/>
  <cols>
    <col min="1" max="1" width="16.8190476190476" style="6" customWidth="1"/>
    <col min="2" max="3" width="16.8190476190476" style="7" customWidth="1"/>
    <col min="4" max="5" width="16.8190476190476" style="8" customWidth="1"/>
    <col min="6" max="6" width="10.8190476190476" style="2"/>
    <col min="7" max="7" width="10.1428571428571" style="2" customWidth="1"/>
    <col min="8" max="16384" width="9.08571428571429" style="2"/>
  </cols>
  <sheetData>
    <row r="1" s="1" customFormat="1" ht="23.25" spans="1:5">
      <c r="A1" s="9" t="s">
        <v>74</v>
      </c>
      <c r="B1" s="10"/>
      <c r="C1" s="10"/>
      <c r="D1" s="11"/>
      <c r="E1" s="11"/>
    </row>
    <row r="2" s="2" customFormat="1" spans="1:5">
      <c r="A2" s="6"/>
      <c r="B2" s="7"/>
      <c r="C2" s="7"/>
      <c r="D2" s="8"/>
      <c r="E2" s="8"/>
    </row>
    <row r="3" s="2" customFormat="1" spans="1:5">
      <c r="A3" s="12" t="s">
        <v>50</v>
      </c>
      <c r="B3" s="13" t="str">
        <f>[2]Data!B3</f>
        <v>ICBC</v>
      </c>
      <c r="C3" s="13"/>
      <c r="D3" s="13"/>
      <c r="E3" s="13"/>
    </row>
    <row r="4" s="2" customFormat="1" spans="1:5">
      <c r="A4" s="12" t="s">
        <v>52</v>
      </c>
      <c r="B4" s="14" t="s">
        <v>75</v>
      </c>
      <c r="C4" s="13"/>
      <c r="D4" s="13"/>
      <c r="E4" s="13"/>
    </row>
    <row r="5" s="3" customFormat="1" spans="1:11">
      <c r="A5" s="12" t="s">
        <v>54</v>
      </c>
      <c r="B5" s="15">
        <v>45931</v>
      </c>
      <c r="C5" s="16"/>
      <c r="D5" s="16"/>
      <c r="E5" s="16"/>
      <c r="F5" s="17"/>
      <c r="G5" s="17"/>
      <c r="H5" s="17"/>
      <c r="I5" s="17"/>
      <c r="J5" s="31"/>
      <c r="K5" s="31"/>
    </row>
    <row r="6" s="2" customFormat="1" spans="1:5">
      <c r="A6" s="6"/>
      <c r="B6" s="7"/>
      <c r="C6" s="8"/>
      <c r="D6" s="8"/>
      <c r="E6" s="8"/>
    </row>
    <row r="7" s="4" customFormat="1" ht="30" spans="1:5">
      <c r="A7" s="18" t="s">
        <v>56</v>
      </c>
      <c r="B7" s="19" t="s">
        <v>65</v>
      </c>
      <c r="C7" s="19" t="s">
        <v>76</v>
      </c>
      <c r="D7" s="20" t="s">
        <v>77</v>
      </c>
      <c r="E7" s="20" t="s">
        <v>69</v>
      </c>
    </row>
    <row r="8" s="2" customFormat="1" spans="1:5">
      <c r="A8" s="15">
        <f>B5</f>
        <v>45931</v>
      </c>
      <c r="B8" s="21">
        <f t="shared" ref="B8:B71" si="0">IF(C8="",NA(),1-C8)</f>
        <v>1</v>
      </c>
      <c r="C8" s="21">
        <v>0</v>
      </c>
      <c r="D8" s="23">
        <v>2657.1576</v>
      </c>
      <c r="E8" s="23">
        <v>2004.5224</v>
      </c>
    </row>
    <row r="9" s="2" customFormat="1" spans="1:5">
      <c r="A9" s="15">
        <f t="shared" ref="A9:A72" si="1">A8+1</f>
        <v>45932</v>
      </c>
      <c r="B9" s="21">
        <f>IF(C9="",NA(),1-C9)</f>
        <v>1</v>
      </c>
      <c r="C9" s="21">
        <v>0</v>
      </c>
      <c r="D9" s="23">
        <v>2358.1812</v>
      </c>
      <c r="E9" s="23">
        <v>1778.9788</v>
      </c>
    </row>
    <row r="10" s="2" customFormat="1" spans="1:5">
      <c r="A10" s="15">
        <f>A9+1</f>
        <v>45933</v>
      </c>
      <c r="B10" s="21">
        <f>IF(C10="",NA(),1-C10)</f>
        <v>1</v>
      </c>
      <c r="C10" s="21">
        <v>0</v>
      </c>
      <c r="D10" s="23">
        <v>2091.0165</v>
      </c>
      <c r="E10" s="23">
        <v>1577.4335</v>
      </c>
    </row>
    <row r="11" s="2" customFormat="1" spans="1:5">
      <c r="A11" s="15">
        <f>A10+1</f>
        <v>45934</v>
      </c>
      <c r="B11" s="21">
        <f>IF(C11="",NA(),1-C11)</f>
        <v>1</v>
      </c>
      <c r="C11" s="21">
        <v>0</v>
      </c>
      <c r="D11" s="23">
        <v>1678.8666</v>
      </c>
      <c r="E11" s="23">
        <v>1266.5134</v>
      </c>
    </row>
    <row r="12" s="2" customFormat="1" spans="1:5">
      <c r="A12" s="15">
        <f>A11+1</f>
        <v>45935</v>
      </c>
      <c r="B12" s="21">
        <f>IF(C12="",NA(),1-C12)</f>
        <v>1</v>
      </c>
      <c r="C12" s="21">
        <v>0</v>
      </c>
      <c r="D12" s="23">
        <v>1844.4459</v>
      </c>
      <c r="E12" s="23">
        <v>1391.4241</v>
      </c>
    </row>
    <row r="13" s="2" customFormat="1" spans="1:5">
      <c r="A13" s="15">
        <f>A12+1</f>
        <v>45936</v>
      </c>
      <c r="B13" s="21">
        <f>IF(C13="",NA(),1-C13)</f>
        <v>1</v>
      </c>
      <c r="C13" s="21">
        <v>0</v>
      </c>
      <c r="D13" s="23">
        <v>2423.526</v>
      </c>
      <c r="E13" s="23">
        <v>1828.274</v>
      </c>
    </row>
    <row r="14" s="2" customFormat="1" spans="1:5">
      <c r="A14" s="15">
        <f>A13+1</f>
        <v>45937</v>
      </c>
      <c r="B14" s="21">
        <f>IF(C14="",NA(),1-C14)</f>
        <v>1</v>
      </c>
      <c r="C14" s="21">
        <v>0</v>
      </c>
      <c r="D14" s="23">
        <v>2225.9127</v>
      </c>
      <c r="E14" s="23">
        <v>1679.1973</v>
      </c>
    </row>
    <row r="15" s="2" customFormat="1" spans="1:5">
      <c r="A15" s="15">
        <f>A14+1</f>
        <v>45938</v>
      </c>
      <c r="B15" s="21">
        <f>IF(C15="",NA(),1-C15)</f>
        <v>1</v>
      </c>
      <c r="C15" s="21">
        <v>0</v>
      </c>
      <c r="D15" s="23">
        <v>2390.7738</v>
      </c>
      <c r="E15" s="23">
        <v>1803.5662</v>
      </c>
    </row>
    <row r="16" s="2" customFormat="1" spans="1:5">
      <c r="A16" s="15">
        <f>A15+1</f>
        <v>45939</v>
      </c>
      <c r="B16" s="21">
        <f>IF(C16="",NA(),1-C16)</f>
        <v>1</v>
      </c>
      <c r="C16" s="21">
        <v>0</v>
      </c>
      <c r="D16" s="23">
        <v>2745.861</v>
      </c>
      <c r="E16" s="23">
        <v>2071.439</v>
      </c>
    </row>
    <row r="17" s="2" customFormat="1" spans="1:5">
      <c r="A17" s="15">
        <f>A16+1</f>
        <v>45940</v>
      </c>
      <c r="B17" s="21">
        <f>IF(C17="",NA(),1-C17)</f>
        <v>1</v>
      </c>
      <c r="C17" s="21">
        <v>0</v>
      </c>
      <c r="D17" s="23">
        <v>2480.4975</v>
      </c>
      <c r="E17" s="23">
        <v>1871.2525</v>
      </c>
    </row>
    <row r="18" s="2" customFormat="1" spans="1:5">
      <c r="A18" s="15">
        <f>A17+1</f>
        <v>45941</v>
      </c>
      <c r="B18" s="21">
        <f>IF(C18="",NA(),1-C18)</f>
        <v>1</v>
      </c>
      <c r="C18" s="21">
        <v>0</v>
      </c>
      <c r="D18" s="23">
        <v>2073.0159</v>
      </c>
      <c r="E18" s="23">
        <v>1563.8541</v>
      </c>
    </row>
    <row r="19" s="2" customFormat="1" spans="1:5">
      <c r="A19" s="15">
        <f>A18+1</f>
        <v>45942</v>
      </c>
      <c r="B19" s="21">
        <f>IF(C19="",NA(),1-C19)</f>
        <v>1</v>
      </c>
      <c r="C19" s="21">
        <v>0</v>
      </c>
      <c r="D19" s="23">
        <v>1713.5853</v>
      </c>
      <c r="E19" s="23">
        <v>1292.7047</v>
      </c>
    </row>
    <row r="20" s="2" customFormat="1" spans="1:5">
      <c r="A20" s="15">
        <f>A19+1</f>
        <v>45943</v>
      </c>
      <c r="B20" s="21">
        <f>IF(C20="",NA(),1-C20)</f>
        <v>1</v>
      </c>
      <c r="C20" s="21">
        <v>0</v>
      </c>
      <c r="D20" s="23">
        <v>2463.6654</v>
      </c>
      <c r="E20" s="23">
        <v>1858.5546</v>
      </c>
    </row>
    <row r="21" s="2" customFormat="1" spans="1:5">
      <c r="A21" s="15">
        <f>A20+1</f>
        <v>45944</v>
      </c>
      <c r="B21" s="21">
        <f>IF(C21="",NA(),1-C21)</f>
        <v>1</v>
      </c>
      <c r="C21" s="21">
        <v>0</v>
      </c>
      <c r="D21" s="23">
        <v>2318.5776</v>
      </c>
      <c r="E21" s="23">
        <v>1749.1024</v>
      </c>
    </row>
    <row r="22" s="2" customFormat="1" spans="1:5">
      <c r="A22" s="15">
        <f>A21+1</f>
        <v>45945</v>
      </c>
      <c r="B22" s="21">
        <f>IF(C22="",NA(),1-C22)</f>
        <v>1</v>
      </c>
      <c r="C22" s="21">
        <v>0</v>
      </c>
      <c r="D22" s="23">
        <v>2563.8429</v>
      </c>
      <c r="E22" s="23">
        <v>1934.1271</v>
      </c>
    </row>
    <row r="23" s="2" customFormat="1" spans="1:5">
      <c r="A23" s="15">
        <f>A22+1</f>
        <v>45946</v>
      </c>
      <c r="B23" s="21">
        <f>IF(C23="",NA(),1-C23)</f>
        <v>1</v>
      </c>
      <c r="C23" s="21">
        <v>0</v>
      </c>
      <c r="D23" s="23">
        <v>2388.3798</v>
      </c>
      <c r="E23" s="23">
        <v>1801.7602</v>
      </c>
    </row>
    <row r="24" s="2" customFormat="1" spans="1:5">
      <c r="A24" s="15">
        <f>A23+1</f>
        <v>45947</v>
      </c>
      <c r="B24" s="21">
        <f>IF(C24="",NA(),1-C24)</f>
        <v>1</v>
      </c>
      <c r="C24" s="21">
        <v>0</v>
      </c>
      <c r="D24" s="23">
        <v>2609.1978</v>
      </c>
      <c r="E24" s="23">
        <v>1968.3422</v>
      </c>
    </row>
    <row r="25" s="2" customFormat="1" spans="1:5">
      <c r="A25" s="15">
        <f>A24+1</f>
        <v>45948</v>
      </c>
      <c r="B25" s="21">
        <f>IF(C25="",NA(),1-C25)</f>
        <v>1</v>
      </c>
      <c r="C25" s="21">
        <v>0</v>
      </c>
      <c r="D25" s="23">
        <v>2246.1591</v>
      </c>
      <c r="E25" s="23">
        <v>1694.4709</v>
      </c>
    </row>
    <row r="26" s="2" customFormat="1" spans="1:5">
      <c r="A26" s="15">
        <f>A25+1</f>
        <v>45949</v>
      </c>
      <c r="B26" s="21">
        <f>IF(C26="",NA(),1-C26)</f>
        <v>1</v>
      </c>
      <c r="C26" s="21">
        <v>0</v>
      </c>
      <c r="D26" s="23">
        <v>2229.2244</v>
      </c>
      <c r="E26" s="23">
        <v>1681.6956</v>
      </c>
    </row>
    <row r="27" s="2" customFormat="1" spans="1:5">
      <c r="A27" s="15">
        <f>A26+1</f>
        <v>45950</v>
      </c>
      <c r="B27" s="21">
        <f>IF(C27="",NA(),1-C27)</f>
        <v>1</v>
      </c>
      <c r="C27" s="21">
        <v>0</v>
      </c>
      <c r="D27" s="23">
        <v>2509.3281</v>
      </c>
      <c r="E27" s="23">
        <v>1893.0019</v>
      </c>
    </row>
    <row r="28" s="5" customFormat="1" spans="1:5">
      <c r="A28" s="25">
        <f>A27+1</f>
        <v>45951</v>
      </c>
      <c r="B28" s="34">
        <f>IF(C28="",NA(),1-C28)</f>
        <v>1</v>
      </c>
      <c r="C28" s="34">
        <v>0</v>
      </c>
      <c r="D28" s="27">
        <v>2154.5487</v>
      </c>
      <c r="E28" s="27">
        <v>1625.3613</v>
      </c>
    </row>
    <row r="29" s="2" customFormat="1" spans="1:5">
      <c r="A29" s="15">
        <f>A28+1</f>
        <v>45952</v>
      </c>
      <c r="B29" s="21">
        <f>IF(C29="",NA(),1-C29)</f>
        <v>1</v>
      </c>
      <c r="C29" s="21">
        <v>0</v>
      </c>
      <c r="D29" s="23">
        <v>2769.4476</v>
      </c>
      <c r="E29" s="23">
        <v>2089.2324</v>
      </c>
    </row>
    <row r="30" s="2" customFormat="1" spans="1:5">
      <c r="A30" s="15">
        <f>A29+1</f>
        <v>45953</v>
      </c>
      <c r="B30" s="21">
        <f>IF(C30="",NA(),1-C30)</f>
        <v>1</v>
      </c>
      <c r="C30" s="21">
        <v>0</v>
      </c>
      <c r="D30" s="23">
        <v>2928.945</v>
      </c>
      <c r="E30" s="23">
        <v>2209.555</v>
      </c>
    </row>
    <row r="31" s="2" customFormat="1" spans="1:5">
      <c r="A31" s="15">
        <f>A30+1</f>
        <v>45954</v>
      </c>
      <c r="B31" s="21">
        <f>IF(C31="",NA(),1-C31)</f>
        <v>1</v>
      </c>
      <c r="C31" s="21">
        <v>0</v>
      </c>
      <c r="D31" s="23">
        <v>2700.9678</v>
      </c>
      <c r="E31" s="23">
        <v>2037.5722</v>
      </c>
    </row>
    <row r="32" s="2" customFormat="1" spans="1:5">
      <c r="A32" s="15">
        <f>A31+1</f>
        <v>45955</v>
      </c>
      <c r="B32" s="21">
        <f>IF(C32="",NA(),1-C32)</f>
        <v>1</v>
      </c>
      <c r="C32" s="21">
        <v>0</v>
      </c>
      <c r="D32" s="23">
        <v>2028.9093</v>
      </c>
      <c r="E32" s="23">
        <v>1530.5807</v>
      </c>
    </row>
    <row r="33" s="2" customFormat="1" spans="1:5">
      <c r="A33" s="15">
        <f>A32+1</f>
        <v>45956</v>
      </c>
      <c r="B33" s="21">
        <f>IF(C33="",NA(),1-C33)</f>
        <v>1</v>
      </c>
      <c r="C33" s="21">
        <v>0</v>
      </c>
      <c r="D33" s="23">
        <v>1723.452</v>
      </c>
      <c r="E33" s="23">
        <v>1300.148</v>
      </c>
    </row>
    <row r="34" s="2" customFormat="1" spans="1:5">
      <c r="A34" s="15">
        <f>A33+1</f>
        <v>45957</v>
      </c>
      <c r="B34" s="21">
        <f>IF(C34="",NA(),1-C34)</f>
        <v>1</v>
      </c>
      <c r="C34" s="21">
        <v>0</v>
      </c>
      <c r="D34" s="23">
        <v>1985.3841</v>
      </c>
      <c r="E34" s="23">
        <v>1497.7459</v>
      </c>
    </row>
    <row r="35" s="2" customFormat="1" spans="1:5">
      <c r="A35" s="15">
        <f>A34+1</f>
        <v>45958</v>
      </c>
      <c r="B35" s="21">
        <f>IF(C35="",NA(),1-C35)</f>
        <v>1</v>
      </c>
      <c r="C35" s="21">
        <v>0</v>
      </c>
      <c r="D35" s="23">
        <v>2095.8615</v>
      </c>
      <c r="E35" s="23">
        <v>1581.0885</v>
      </c>
    </row>
    <row r="36" s="2" customFormat="1" spans="1:5">
      <c r="A36" s="15">
        <f>A35+1</f>
        <v>45959</v>
      </c>
      <c r="B36" s="21">
        <f>IF(C36="",NA(),1-C36)</f>
        <v>1</v>
      </c>
      <c r="C36" s="21">
        <v>0</v>
      </c>
      <c r="D36" s="23">
        <v>1902.5346</v>
      </c>
      <c r="E36" s="23">
        <v>1435.2454</v>
      </c>
    </row>
    <row r="37" s="2" customFormat="1" spans="1:5">
      <c r="A37" s="15">
        <f>A36+1</f>
        <v>45960</v>
      </c>
      <c r="B37" s="21">
        <f>IF(C37="",NA(),1-C37)</f>
        <v>1</v>
      </c>
      <c r="C37" s="21">
        <v>0</v>
      </c>
      <c r="D37" s="23">
        <v>2947.7778</v>
      </c>
      <c r="E37" s="23">
        <v>2223.7622</v>
      </c>
    </row>
    <row r="38" s="2" customFormat="1" spans="1:5">
      <c r="A38" s="15">
        <f>A37+1</f>
        <v>45961</v>
      </c>
      <c r="B38" s="21">
        <f>IF(C38="",NA(),1-C38)</f>
        <v>1</v>
      </c>
      <c r="C38" s="21">
        <v>0</v>
      </c>
      <c r="D38" s="23">
        <v>3031.032</v>
      </c>
      <c r="E38" s="23">
        <v>2286.568</v>
      </c>
    </row>
    <row r="39" s="2" customFormat="1" spans="1:5">
      <c r="A39" s="15">
        <f>A38+1</f>
        <v>45962</v>
      </c>
      <c r="B39" s="21">
        <f>IF(C39="",NA(),1-C39)</f>
        <v>1</v>
      </c>
      <c r="C39" s="21">
        <v>0</v>
      </c>
      <c r="D39" s="23">
        <v>2129.2293</v>
      </c>
      <c r="E39" s="23">
        <v>1606.2607</v>
      </c>
    </row>
    <row r="40" s="2" customFormat="1" spans="1:5">
      <c r="A40" s="15">
        <f>A39+1</f>
        <v>45963</v>
      </c>
      <c r="B40" s="21">
        <f>IF(C40="",NA(),1-C40)</f>
        <v>1</v>
      </c>
      <c r="C40" s="21">
        <v>0</v>
      </c>
      <c r="D40" s="23">
        <v>1537.119</v>
      </c>
      <c r="E40" s="23">
        <v>1159.581</v>
      </c>
    </row>
    <row r="41" s="2" customFormat="1" spans="1:5">
      <c r="A41" s="15">
        <f>A40+1</f>
        <v>45964</v>
      </c>
      <c r="B41" s="21">
        <f>IF(C41="",NA(),1-C41)</f>
        <v>1</v>
      </c>
      <c r="C41" s="21">
        <v>0</v>
      </c>
      <c r="D41" s="23">
        <v>2886.4914</v>
      </c>
      <c r="E41" s="23">
        <v>2177.5286</v>
      </c>
    </row>
    <row r="42" s="2" customFormat="1" spans="1:5">
      <c r="A42" s="15">
        <f>A41+1</f>
        <v>45965</v>
      </c>
      <c r="B42" s="21">
        <f>IF(C42="",NA(),1-C42)</f>
        <v>1</v>
      </c>
      <c r="C42" s="21">
        <v>0</v>
      </c>
      <c r="D42" s="23">
        <v>2686.5924</v>
      </c>
      <c r="E42" s="23">
        <v>2026.7276</v>
      </c>
    </row>
    <row r="43" s="2" customFormat="1" spans="1:5">
      <c r="A43" s="15">
        <f>A42+1</f>
        <v>45966</v>
      </c>
      <c r="B43" s="21">
        <f>IF(C43="",NA(),1-C43)</f>
        <v>1</v>
      </c>
      <c r="C43" s="21">
        <v>0</v>
      </c>
      <c r="D43" s="23">
        <v>2287.3131</v>
      </c>
      <c r="E43" s="23">
        <v>1725.5169</v>
      </c>
    </row>
    <row r="44" s="2" customFormat="1" spans="1:5">
      <c r="A44" s="15">
        <f>A43+1</f>
        <v>45967</v>
      </c>
      <c r="B44" s="21">
        <f>IF(C44="",NA(),1-C44)</f>
        <v>1</v>
      </c>
      <c r="C44" s="21">
        <v>0</v>
      </c>
      <c r="D44" s="23">
        <v>2236.0587</v>
      </c>
      <c r="E44" s="23">
        <v>1686.8513</v>
      </c>
    </row>
    <row r="45" s="2" customFormat="1" spans="1:5">
      <c r="A45" s="15">
        <f>A44+1</f>
        <v>45968</v>
      </c>
      <c r="B45" s="21">
        <f>IF(C45="",NA(),1-C45)</f>
        <v>1</v>
      </c>
      <c r="C45" s="21">
        <v>0</v>
      </c>
      <c r="D45" s="23">
        <v>2438.8362</v>
      </c>
      <c r="E45" s="23">
        <v>1839.8238</v>
      </c>
    </row>
    <row r="46" s="2" customFormat="1" spans="1:5">
      <c r="A46" s="15">
        <f>A45+1</f>
        <v>45969</v>
      </c>
      <c r="B46" s="21">
        <f>IF(C46="",NA(),1-C46)</f>
        <v>1</v>
      </c>
      <c r="C46" s="21">
        <v>0</v>
      </c>
      <c r="D46" s="23">
        <v>1979.097</v>
      </c>
      <c r="E46" s="23">
        <v>1493.003</v>
      </c>
    </row>
    <row r="47" s="2" customFormat="1" spans="1:5">
      <c r="A47" s="15">
        <f>A46+1</f>
        <v>45970</v>
      </c>
      <c r="B47" s="21">
        <f>IF(C47="",NA(),1-C47)</f>
        <v>1</v>
      </c>
      <c r="C47" s="21">
        <v>0</v>
      </c>
      <c r="D47" s="23">
        <v>2163.9708</v>
      </c>
      <c r="E47" s="23">
        <v>1632.4692</v>
      </c>
    </row>
    <row r="48" s="2" customFormat="1" spans="1:5">
      <c r="A48" s="15">
        <f>A47+1</f>
        <v>45971</v>
      </c>
      <c r="B48" s="21">
        <f>IF(C48="",NA(),1-C48)</f>
        <v>1</v>
      </c>
      <c r="C48" s="21">
        <v>0</v>
      </c>
      <c r="D48" s="23">
        <v>2333.0841</v>
      </c>
      <c r="E48" s="23">
        <v>1760.0459</v>
      </c>
    </row>
    <row r="49" s="2" customFormat="1" spans="1:5">
      <c r="A49" s="15">
        <f>A48+1</f>
        <v>45972</v>
      </c>
      <c r="B49" s="21">
        <f>IF(C49="",NA(),1-C49)</f>
        <v>1</v>
      </c>
      <c r="C49" s="21">
        <v>0</v>
      </c>
      <c r="D49" s="23">
        <v>2745.1086</v>
      </c>
      <c r="E49" s="23">
        <v>2070.8714</v>
      </c>
    </row>
    <row r="50" s="2" customFormat="1" spans="1:5">
      <c r="A50" s="15">
        <f>A49+1</f>
        <v>45973</v>
      </c>
      <c r="B50" s="21">
        <f>IF(C50="",NA(),1-C50)</f>
        <v>1</v>
      </c>
      <c r="C50" s="21">
        <v>0</v>
      </c>
      <c r="D50" s="23">
        <v>2611.113</v>
      </c>
      <c r="E50" s="23">
        <v>1969.787</v>
      </c>
    </row>
    <row r="51" s="2" customFormat="1" spans="1:5">
      <c r="A51" s="15">
        <f>A50+1</f>
        <v>45974</v>
      </c>
      <c r="B51" s="21">
        <f>IF(C51="",NA(),1-C51)</f>
        <v>1</v>
      </c>
      <c r="C51" s="21">
        <v>0</v>
      </c>
      <c r="D51" s="23">
        <v>2859.2397</v>
      </c>
      <c r="E51" s="23">
        <v>2156.9703</v>
      </c>
    </row>
    <row r="52" s="2" customFormat="1" spans="1:5">
      <c r="A52" s="15">
        <f>A51+1</f>
        <v>45975</v>
      </c>
      <c r="B52" s="21">
        <f>IF(C52="",NA(),1-C52)</f>
        <v>1</v>
      </c>
      <c r="C52" s="21">
        <v>0</v>
      </c>
      <c r="D52" s="23">
        <v>2653.0308</v>
      </c>
      <c r="E52" s="23">
        <v>2001.4092</v>
      </c>
    </row>
    <row r="53" s="2" customFormat="1" spans="1:5">
      <c r="A53" s="15">
        <f>A52+1</f>
        <v>45976</v>
      </c>
      <c r="B53" s="21">
        <f>IF(C53="",NA(),1-C53)</f>
        <v>1</v>
      </c>
      <c r="C53" s="21">
        <v>0</v>
      </c>
      <c r="D53" s="23">
        <v>6139.3332</v>
      </c>
      <c r="E53" s="23">
        <v>4631.4268</v>
      </c>
    </row>
    <row r="54" s="2" customFormat="1" spans="1:5">
      <c r="A54" s="15">
        <f>A53+1</f>
        <v>45977</v>
      </c>
      <c r="B54" s="21">
        <f>IF(C54="",NA(),1-C54)</f>
        <v>1</v>
      </c>
      <c r="C54" s="21">
        <v>0</v>
      </c>
      <c r="D54" s="23">
        <v>1705.212</v>
      </c>
      <c r="E54" s="23">
        <v>1286.388</v>
      </c>
    </row>
    <row r="55" s="2" customFormat="1" spans="1:5">
      <c r="A55" s="15">
        <f>A54+1</f>
        <v>45978</v>
      </c>
      <c r="B55" s="21">
        <f>IF(C55="",NA(),1-C55)</f>
        <v>1</v>
      </c>
      <c r="C55" s="21">
        <v>0</v>
      </c>
      <c r="D55" s="23">
        <v>2086.5078</v>
      </c>
      <c r="E55" s="23">
        <v>1574.0322</v>
      </c>
    </row>
    <row r="56" s="2" customFormat="1" spans="1:5">
      <c r="A56" s="15">
        <f>A55+1</f>
        <v>45979</v>
      </c>
      <c r="B56" s="21">
        <f>IF(C56="",NA(),1-C56)</f>
        <v>1</v>
      </c>
      <c r="C56" s="21">
        <v>0</v>
      </c>
      <c r="D56" s="23">
        <v>2484.7668</v>
      </c>
      <c r="E56" s="23">
        <v>1874.4732</v>
      </c>
    </row>
    <row r="57" s="2" customFormat="1" spans="1:5">
      <c r="A57" s="15">
        <f>A56+1</f>
        <v>45980</v>
      </c>
      <c r="B57" s="21">
        <f>IF(C57="",NA(),1-C57)</f>
        <v>1</v>
      </c>
      <c r="C57" s="21">
        <v>0</v>
      </c>
      <c r="D57" s="23">
        <v>2339.8557</v>
      </c>
      <c r="E57" s="23">
        <v>1765.1543</v>
      </c>
    </row>
    <row r="58" s="2" customFormat="1" spans="1:5">
      <c r="A58" s="15">
        <f>A57+1</f>
        <v>45981</v>
      </c>
      <c r="B58" s="21">
        <f>IF(C58="",NA(),1-C58)</f>
        <v>1</v>
      </c>
      <c r="C58" s="21">
        <v>0</v>
      </c>
      <c r="D58" s="23">
        <v>2104.4742</v>
      </c>
      <c r="E58" s="23">
        <v>1587.5858</v>
      </c>
    </row>
    <row r="59" s="2" customFormat="1" spans="1:5">
      <c r="A59" s="15">
        <f>A58+1</f>
        <v>45982</v>
      </c>
      <c r="B59" s="21">
        <f>IF(C59="",NA(),1-C59)</f>
        <v>1</v>
      </c>
      <c r="C59" s="21">
        <v>0</v>
      </c>
      <c r="D59" s="23">
        <v>2427.5331</v>
      </c>
      <c r="E59" s="23">
        <v>1831.2969</v>
      </c>
    </row>
    <row r="60" s="2" customFormat="1" spans="1:5">
      <c r="A60" s="15">
        <f>A59+1</f>
        <v>45983</v>
      </c>
      <c r="B60" s="21">
        <f>IF(C60="",NA(),1-C60)</f>
        <v>1</v>
      </c>
      <c r="C60" s="21">
        <v>0</v>
      </c>
      <c r="D60" s="23">
        <v>2279.9259</v>
      </c>
      <c r="E60" s="23">
        <v>1719.9441</v>
      </c>
    </row>
    <row r="61" s="2" customFormat="1" spans="1:5">
      <c r="A61" s="15">
        <f>A60+1</f>
        <v>45984</v>
      </c>
      <c r="B61" s="21">
        <f>IF(C61="",NA(),1-C61)</f>
        <v>1</v>
      </c>
      <c r="C61" s="21">
        <v>0</v>
      </c>
      <c r="D61" s="23">
        <v>3330.4701</v>
      </c>
      <c r="E61" s="23">
        <v>2512.4599</v>
      </c>
    </row>
    <row r="62" s="2" customFormat="1" spans="1:5">
      <c r="A62" s="15">
        <f>A61+1</f>
        <v>45985</v>
      </c>
      <c r="B62" s="21">
        <f>IF(C62="",NA(),1-C62)</f>
        <v>1</v>
      </c>
      <c r="C62" s="21">
        <v>0</v>
      </c>
      <c r="D62" s="23">
        <v>2252.5659</v>
      </c>
      <c r="E62" s="23">
        <v>1699.3041</v>
      </c>
    </row>
    <row r="63" s="2" customFormat="1" spans="1:5">
      <c r="A63" s="15">
        <f>A62+1</f>
        <v>45986</v>
      </c>
      <c r="B63" s="21">
        <f>IF(C63="",NA(),1-C63)</f>
        <v>1</v>
      </c>
      <c r="C63" s="21">
        <v>0</v>
      </c>
      <c r="D63" s="23">
        <v>2457.9825</v>
      </c>
      <c r="E63" s="23">
        <v>1854.2675</v>
      </c>
    </row>
    <row r="64" s="2" customFormat="1" spans="1:5">
      <c r="A64" s="15">
        <f>A63+1</f>
        <v>45987</v>
      </c>
      <c r="B64" s="21">
        <f>IF(C64="",NA(),1-C64)</f>
        <v>1</v>
      </c>
      <c r="C64" s="21">
        <v>0</v>
      </c>
      <c r="D64" s="23">
        <v>2435.0115</v>
      </c>
      <c r="E64" s="23">
        <v>1836.9385</v>
      </c>
    </row>
    <row r="65" s="2" customFormat="1" spans="1:5">
      <c r="A65" s="15">
        <f>A64+1</f>
        <v>45988</v>
      </c>
      <c r="B65" s="21">
        <f>IF(C65="",NA(),1-C65)</f>
        <v>1</v>
      </c>
      <c r="C65" s="21">
        <v>0</v>
      </c>
      <c r="D65" s="23">
        <v>2712.7611</v>
      </c>
      <c r="E65" s="23">
        <v>2046.4689</v>
      </c>
    </row>
    <row r="66" s="2" customFormat="1" spans="1:5">
      <c r="A66" s="15">
        <f>A65+1</f>
        <v>45989</v>
      </c>
      <c r="B66" s="21">
        <f>IF(C66="",NA(),1-C66)</f>
        <v>1</v>
      </c>
      <c r="C66" s="21">
        <v>0</v>
      </c>
      <c r="D66" s="23">
        <v>3139.2408</v>
      </c>
      <c r="E66" s="23">
        <v>2368.1992</v>
      </c>
    </row>
    <row r="67" s="2" customFormat="1" spans="1:5">
      <c r="A67" s="15">
        <f>A66+1</f>
        <v>45990</v>
      </c>
      <c r="B67" s="21">
        <f>IF(C67="",NA(),1-C67)</f>
        <v>1</v>
      </c>
      <c r="C67" s="21">
        <v>0</v>
      </c>
      <c r="D67" s="23">
        <v>1993.6548</v>
      </c>
      <c r="E67" s="23">
        <v>1503.9852</v>
      </c>
    </row>
    <row r="68" s="2" customFormat="1" spans="1:5">
      <c r="A68" s="15">
        <f>A67+1</f>
        <v>45991</v>
      </c>
      <c r="B68" s="21">
        <f>IF(C68="",NA(),1-C68)</f>
        <v>1</v>
      </c>
      <c r="C68" s="21">
        <v>0</v>
      </c>
      <c r="D68" s="23">
        <v>1722.8193</v>
      </c>
      <c r="E68" s="23">
        <v>1299.6707</v>
      </c>
    </row>
    <row r="69" s="2" customFormat="1" spans="1:5">
      <c r="A69" s="15">
        <f>A68+1</f>
        <v>45992</v>
      </c>
      <c r="B69" s="21">
        <f>IF(C69="",NA(),1-C69)</f>
        <v>1</v>
      </c>
      <c r="C69" s="21">
        <v>0</v>
      </c>
      <c r="D69" s="23">
        <v>2703.3048</v>
      </c>
      <c r="E69" s="23">
        <v>2039.3352</v>
      </c>
    </row>
    <row r="70" s="2" customFormat="1" spans="1:5">
      <c r="A70" s="15">
        <f>A69+1</f>
        <v>45993</v>
      </c>
      <c r="B70" s="21">
        <f>IF(C70="",NA(),1-C70)</f>
        <v>1</v>
      </c>
      <c r="C70" s="21">
        <v>0</v>
      </c>
      <c r="D70" s="23">
        <v>2722.5366</v>
      </c>
      <c r="E70" s="23">
        <v>2053.8434</v>
      </c>
    </row>
    <row r="71" s="2" customFormat="1" spans="1:5">
      <c r="A71" s="15">
        <f>A70+1</f>
        <v>45994</v>
      </c>
      <c r="B71" s="21">
        <f>IF(C71="",NA(),1-C71)</f>
        <v>1</v>
      </c>
      <c r="C71" s="21">
        <v>0</v>
      </c>
      <c r="D71" s="23">
        <v>2266.1946</v>
      </c>
      <c r="E71" s="23">
        <v>1709.5854</v>
      </c>
    </row>
    <row r="72" s="2" customFormat="1" spans="1:5">
      <c r="A72" s="15">
        <f>A71+1</f>
        <v>45995</v>
      </c>
      <c r="B72" s="21">
        <f t="shared" ref="B72:B99" si="2">IF(C72="",NA(),1-C72)</f>
        <v>1</v>
      </c>
      <c r="C72" s="21">
        <v>0</v>
      </c>
      <c r="D72" s="23">
        <v>2485.3482</v>
      </c>
      <c r="E72" s="23">
        <v>1874.9118</v>
      </c>
    </row>
    <row r="73" s="2" customFormat="1" spans="1:5">
      <c r="A73" s="15">
        <f t="shared" ref="A73:A99" si="3">A72+1</f>
        <v>45996</v>
      </c>
      <c r="B73" s="21">
        <f>IF(C73="",NA(),1-C73)</f>
        <v>1</v>
      </c>
      <c r="C73" s="21">
        <v>0</v>
      </c>
      <c r="D73" s="23">
        <v>2598.4248</v>
      </c>
      <c r="E73" s="23">
        <v>1960.2152</v>
      </c>
    </row>
    <row r="74" s="2" customFormat="1" spans="1:5">
      <c r="A74" s="15">
        <f>A73+1</f>
        <v>45997</v>
      </c>
      <c r="B74" s="21">
        <f>IF(C74="",NA(),1-C74)</f>
        <v>1</v>
      </c>
      <c r="C74" s="21">
        <v>0</v>
      </c>
      <c r="D74" s="23">
        <v>2374.5117</v>
      </c>
      <c r="E74" s="23">
        <v>1791.2983</v>
      </c>
    </row>
    <row r="75" s="2" customFormat="1" spans="1:5">
      <c r="A75" s="15">
        <f>A74+1</f>
        <v>45998</v>
      </c>
      <c r="B75" s="21">
        <f>IF(C75="",NA(),1-C75)</f>
        <v>1</v>
      </c>
      <c r="C75" s="21">
        <v>0</v>
      </c>
      <c r="D75" s="23">
        <v>1986.564</v>
      </c>
      <c r="E75" s="23">
        <v>1498.636</v>
      </c>
    </row>
    <row r="76" s="2" customFormat="1" spans="1:5">
      <c r="A76" s="15">
        <f>A75+1</f>
        <v>45999</v>
      </c>
      <c r="B76" s="21">
        <f>IF(C76="",NA(),1-C76)</f>
        <v>1</v>
      </c>
      <c r="C76" s="21">
        <v>0</v>
      </c>
      <c r="D76" s="23">
        <v>4495.5501</v>
      </c>
      <c r="E76" s="23">
        <v>3391.3799</v>
      </c>
    </row>
    <row r="77" s="2" customFormat="1" spans="1:5">
      <c r="A77" s="15">
        <f>A76+1</f>
        <v>46000</v>
      </c>
      <c r="B77" s="21">
        <f>IF(C77="",NA(),1-C77)</f>
        <v>1</v>
      </c>
      <c r="C77" s="21">
        <v>0</v>
      </c>
      <c r="D77" s="23">
        <v>2864.5008</v>
      </c>
      <c r="E77" s="23">
        <v>2160.9392</v>
      </c>
    </row>
    <row r="78" s="2" customFormat="1" spans="1:5">
      <c r="A78" s="15">
        <f>A77+1</f>
        <v>46001</v>
      </c>
      <c r="B78" s="21">
        <f>IF(C78="",NA(),1-C78)</f>
        <v>1</v>
      </c>
      <c r="C78" s="21">
        <v>0</v>
      </c>
      <c r="D78" s="23">
        <v>2555.2815</v>
      </c>
      <c r="E78" s="23">
        <v>1927.6685</v>
      </c>
    </row>
    <row r="79" s="2" customFormat="1" spans="1:5">
      <c r="A79" s="15">
        <f>A78+1</f>
        <v>46002</v>
      </c>
      <c r="B79" s="21">
        <f>IF(C79="",NA(),1-C79)</f>
        <v>1</v>
      </c>
      <c r="C79" s="21">
        <v>0</v>
      </c>
      <c r="D79" s="23">
        <v>2719.7607</v>
      </c>
      <c r="E79" s="23">
        <v>2051.7493</v>
      </c>
    </row>
    <row r="80" s="2" customFormat="1" spans="1:5">
      <c r="A80" s="15">
        <f>A79+1</f>
        <v>46003</v>
      </c>
      <c r="B80" s="21">
        <f>IF(C80="",NA(),1-C80)</f>
        <v>1</v>
      </c>
      <c r="C80" s="21">
        <v>0</v>
      </c>
      <c r="D80" s="23">
        <v>2346.8382</v>
      </c>
      <c r="E80" s="23">
        <v>1770.4218</v>
      </c>
    </row>
    <row r="81" s="2" customFormat="1" spans="1:5">
      <c r="A81" s="15">
        <f>A80+1</f>
        <v>46004</v>
      </c>
      <c r="B81" s="21">
        <f>IF(C81="",NA(),1-C81)</f>
        <v>1</v>
      </c>
      <c r="C81" s="21">
        <v>0</v>
      </c>
      <c r="D81" s="23">
        <v>1779.426</v>
      </c>
      <c r="E81" s="23">
        <v>1342.374</v>
      </c>
    </row>
    <row r="82" s="2" customFormat="1" spans="1:5">
      <c r="A82" s="15">
        <f>A81+1</f>
        <v>46005</v>
      </c>
      <c r="B82" s="21">
        <f>IF(C82="",NA(),1-C82)</f>
        <v>1</v>
      </c>
      <c r="C82" s="21">
        <v>0</v>
      </c>
      <c r="D82" s="23">
        <v>1479.435</v>
      </c>
      <c r="E82" s="23">
        <v>1116.065</v>
      </c>
    </row>
    <row r="83" s="2" customFormat="1" spans="1:5">
      <c r="A83" s="15">
        <f>A82+1</f>
        <v>46006</v>
      </c>
      <c r="B83" s="21">
        <f>IF(C83="",NA(),1-C83)</f>
        <v>1</v>
      </c>
      <c r="C83" s="21">
        <v>0</v>
      </c>
      <c r="D83" s="23">
        <v>2393.5668</v>
      </c>
      <c r="E83" s="23">
        <v>1805.6732</v>
      </c>
    </row>
    <row r="84" s="2" customFormat="1" spans="1:5">
      <c r="A84" s="15">
        <f>A83+1</f>
        <v>46007</v>
      </c>
      <c r="B84" s="21">
        <f>IF(C84="",NA(),1-C84)</f>
        <v>1</v>
      </c>
      <c r="C84" s="21">
        <v>0</v>
      </c>
      <c r="D84" s="23">
        <v>2495.3232</v>
      </c>
      <c r="E84" s="23">
        <v>1882.4368</v>
      </c>
    </row>
    <row r="85" s="2" customFormat="1" spans="1:5">
      <c r="A85" s="15">
        <f>A84+1</f>
        <v>46008</v>
      </c>
      <c r="B85" s="21">
        <f>IF(C85="",NA(),1-C85)</f>
        <v>1</v>
      </c>
      <c r="C85" s="21">
        <v>0</v>
      </c>
      <c r="D85" s="23">
        <v>3196.7709</v>
      </c>
      <c r="E85" s="23">
        <v>2411.5991</v>
      </c>
    </row>
    <row r="86" s="2" customFormat="1" spans="1:5">
      <c r="A86" s="15">
        <f>A85+1</f>
        <v>46009</v>
      </c>
      <c r="B86" s="21">
        <f>IF(C86="",NA(),1-C86)</f>
        <v>1</v>
      </c>
      <c r="C86" s="21">
        <v>0</v>
      </c>
      <c r="D86" s="23">
        <v>2502.7047</v>
      </c>
      <c r="E86" s="23">
        <v>1888.0053</v>
      </c>
    </row>
    <row r="87" s="2" customFormat="1" spans="1:5">
      <c r="A87" s="15">
        <f>A86+1</f>
        <v>46010</v>
      </c>
      <c r="B87" s="21">
        <f>IF(C87="",NA(),1-C87)</f>
        <v>1</v>
      </c>
      <c r="C87" s="21">
        <v>0</v>
      </c>
      <c r="D87" s="23">
        <v>2611.1187</v>
      </c>
      <c r="E87" s="23">
        <v>1969.7913</v>
      </c>
    </row>
    <row r="88" s="2" customFormat="1" spans="1:5">
      <c r="A88" s="15">
        <f>A87+1</f>
        <v>46011</v>
      </c>
      <c r="B88" s="21">
        <f>IF(C88="",NA(),1-C88)</f>
        <v>1</v>
      </c>
      <c r="C88" s="21">
        <v>0</v>
      </c>
      <c r="D88" s="23">
        <v>2232.9237</v>
      </c>
      <c r="E88" s="23">
        <v>1684.4863</v>
      </c>
    </row>
    <row r="89" s="2" customFormat="1" spans="1:5">
      <c r="A89" s="15">
        <f>A88+1</f>
        <v>46012</v>
      </c>
      <c r="B89" s="21">
        <f>IF(C89="",NA(),1-C89)</f>
        <v>1</v>
      </c>
      <c r="C89" s="21">
        <v>0</v>
      </c>
      <c r="D89" s="23">
        <v>1204.467</v>
      </c>
      <c r="E89" s="23">
        <v>908.633</v>
      </c>
    </row>
    <row r="90" s="2" customFormat="1" spans="1:5">
      <c r="A90" s="15">
        <f>A89+1</f>
        <v>46013</v>
      </c>
      <c r="B90" s="21">
        <f>IF(C90="",NA(),1-C90)</f>
        <v>1</v>
      </c>
      <c r="C90" s="21">
        <v>0</v>
      </c>
      <c r="D90" s="23">
        <v>2578.3095</v>
      </c>
      <c r="E90" s="23">
        <v>1945.0405</v>
      </c>
    </row>
    <row r="91" s="2" customFormat="1" spans="1:5">
      <c r="A91" s="15">
        <f>A90+1</f>
        <v>46014</v>
      </c>
      <c r="B91" s="21">
        <f>IF(C91="",NA(),1-C91)</f>
        <v>1</v>
      </c>
      <c r="C91" s="21">
        <v>0</v>
      </c>
      <c r="D91" s="23">
        <v>2438.3802</v>
      </c>
      <c r="E91" s="23">
        <v>1839.4798</v>
      </c>
    </row>
    <row r="92" s="2" customFormat="1" spans="1:5">
      <c r="A92" s="15">
        <f>A91+1</f>
        <v>46015</v>
      </c>
      <c r="B92" s="21">
        <f>IF(C92="",NA(),1-C92)</f>
        <v>1</v>
      </c>
      <c r="C92" s="21">
        <v>0</v>
      </c>
      <c r="D92" s="23">
        <v>2754.8898</v>
      </c>
      <c r="E92" s="23">
        <v>2078.2502</v>
      </c>
    </row>
    <row r="93" s="2" customFormat="1" spans="1:5">
      <c r="A93" s="15">
        <f>A92+1</f>
        <v>46016</v>
      </c>
      <c r="B93" s="21">
        <f>IF(C93="",NA(),1-C93)</f>
        <v>1</v>
      </c>
      <c r="C93" s="21">
        <v>0</v>
      </c>
      <c r="D93" s="23">
        <v>1944.3042</v>
      </c>
      <c r="E93" s="23">
        <v>1466.7558</v>
      </c>
    </row>
    <row r="94" s="2" customFormat="1" spans="1:5">
      <c r="A94" s="15">
        <f>A93+1</f>
        <v>46017</v>
      </c>
      <c r="B94" s="21">
        <f>IF(C94="",NA(),1-C94)</f>
        <v>1</v>
      </c>
      <c r="C94" s="21">
        <v>0</v>
      </c>
      <c r="D94" s="23">
        <v>2637.8688</v>
      </c>
      <c r="E94" s="23">
        <v>1989.9712</v>
      </c>
    </row>
    <row r="95" s="2" customFormat="1" spans="1:5">
      <c r="A95" s="15">
        <f>A94+1</f>
        <v>46018</v>
      </c>
      <c r="B95" s="21">
        <f>IF(C95="",NA(),1-C95)</f>
        <v>1</v>
      </c>
      <c r="C95" s="21">
        <v>0</v>
      </c>
      <c r="D95" s="23">
        <v>1939.7727</v>
      </c>
      <c r="E95" s="23">
        <v>1463.3373</v>
      </c>
    </row>
    <row r="96" s="2" customFormat="1" spans="1:5">
      <c r="A96" s="15">
        <f>A95+1</f>
        <v>46019</v>
      </c>
      <c r="B96" s="21">
        <f>IF(C96="",NA(),1-C96)</f>
        <v>1</v>
      </c>
      <c r="C96" s="21">
        <v>0</v>
      </c>
      <c r="D96" s="23">
        <v>1564.8153</v>
      </c>
      <c r="E96" s="23">
        <v>1180.4747</v>
      </c>
    </row>
    <row r="97" s="2" customFormat="1" spans="1:5">
      <c r="A97" s="15">
        <f>A96+1</f>
        <v>46020</v>
      </c>
      <c r="B97" s="21">
        <f>IF(C97="",NA(),1-C97)</f>
        <v>1</v>
      </c>
      <c r="C97" s="21">
        <v>0</v>
      </c>
      <c r="D97" s="23">
        <v>2459.4759</v>
      </c>
      <c r="E97" s="23">
        <v>1855.3941</v>
      </c>
    </row>
    <row r="98" s="2" customFormat="1" spans="1:5">
      <c r="A98" s="15">
        <f>A97+1</f>
        <v>46021</v>
      </c>
      <c r="B98" s="21">
        <f>IF(C98="",NA(),1-C98)</f>
        <v>1</v>
      </c>
      <c r="C98" s="21">
        <v>0</v>
      </c>
      <c r="D98" s="23">
        <v>2392.4667</v>
      </c>
      <c r="E98" s="23">
        <v>1804.8433</v>
      </c>
    </row>
    <row r="99" s="2" customFormat="1" spans="1:5">
      <c r="A99" s="15">
        <f>A98+1</f>
        <v>46022</v>
      </c>
      <c r="B99" s="21">
        <f>IF(C99="",NA(),1-C99)</f>
        <v>1</v>
      </c>
      <c r="C99" s="21">
        <v>0</v>
      </c>
      <c r="D99" s="23">
        <v>2594.6913</v>
      </c>
      <c r="E99" s="23">
        <v>1957.3987</v>
      </c>
    </row>
  </sheetData>
  <mergeCells count="2">
    <mergeCell ref="B3:E3"/>
    <mergeCell ref="B4:E4"/>
  </mergeCells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6"/>
  </sheetPr>
  <dimension ref="B1:O651"/>
  <sheetViews>
    <sheetView showGridLines="0" zoomScale="90" zoomScaleNormal="90" workbookViewId="0">
      <selection activeCell="E22" sqref="E22"/>
    </sheetView>
  </sheetViews>
  <sheetFormatPr defaultColWidth="8.81904761904762" defaultRowHeight="15"/>
  <cols>
    <col min="1" max="1" width="5.08571428571429" customWidth="1"/>
    <col min="2" max="2" width="17.4571428571429" customWidth="1"/>
    <col min="3" max="3" width="9.45714285714286" style="37" customWidth="1"/>
    <col min="4" max="4" width="17.2666666666667" style="37" customWidth="1"/>
    <col min="5" max="5" width="24.8190476190476" customWidth="1"/>
    <col min="6" max="6" width="17" customWidth="1"/>
    <col min="7" max="7" width="22.2666666666667" customWidth="1"/>
    <col min="8" max="8" width="24.7238095238095" customWidth="1"/>
    <col min="9" max="9" width="31.0857142857143" customWidth="1"/>
    <col min="10" max="10" width="9.26666666666667" customWidth="1"/>
    <col min="11" max="11" width="5.45714285714286" customWidth="1"/>
    <col min="12" max="12" width="14.4571428571429" customWidth="1"/>
    <col min="13" max="13" width="19.0857142857143" customWidth="1"/>
    <col min="14" max="14" width="18.2666666666667" customWidth="1"/>
    <col min="15" max="16" width="19" customWidth="1"/>
    <col min="17" max="17" width="20.2666666666667" customWidth="1"/>
    <col min="18" max="19" width="12.7238095238095" customWidth="1"/>
    <col min="20" max="20" width="37.4571428571429" customWidth="1"/>
    <col min="21" max="21" width="12.7238095238095" customWidth="1"/>
  </cols>
  <sheetData>
    <row r="1" ht="15.75" spans="15:15">
      <c r="O1" t="s">
        <v>78</v>
      </c>
    </row>
    <row r="2" s="36" customFormat="1" ht="19.5" spans="2:9">
      <c r="B2" s="39" t="s">
        <v>79</v>
      </c>
      <c r="C2" s="40"/>
      <c r="D2" s="40"/>
      <c r="E2" s="40"/>
      <c r="F2" s="40"/>
      <c r="G2" s="40"/>
      <c r="H2" s="40"/>
      <c r="I2" s="60"/>
    </row>
    <row r="3" ht="45.75" spans="2:9">
      <c r="B3" s="41" t="s">
        <v>80</v>
      </c>
      <c r="C3" s="42" t="s">
        <v>81</v>
      </c>
      <c r="D3" s="42" t="s">
        <v>82</v>
      </c>
      <c r="E3" s="42" t="s">
        <v>83</v>
      </c>
      <c r="F3" s="42" t="s">
        <v>84</v>
      </c>
      <c r="G3" s="42" t="s">
        <v>85</v>
      </c>
      <c r="H3" s="42" t="s">
        <v>86</v>
      </c>
      <c r="I3" s="61" t="s">
        <v>87</v>
      </c>
    </row>
    <row r="4" s="36" customFormat="1" spans="2:11">
      <c r="B4" s="43">
        <v>43525</v>
      </c>
      <c r="C4" s="44">
        <v>1</v>
      </c>
      <c r="D4" s="44" t="s">
        <v>88</v>
      </c>
      <c r="E4" s="45" t="s">
        <v>89</v>
      </c>
      <c r="F4" s="54">
        <f ca="1">1-G4-H4</f>
        <v>0.49643269606623</v>
      </c>
      <c r="G4" s="54">
        <f ca="1">RAND()</f>
        <v>0.00917105529477702</v>
      </c>
      <c r="H4" s="54">
        <f ca="1">RAND()*(1-G4)</f>
        <v>0.494396248638993</v>
      </c>
      <c r="I4" s="62">
        <f ca="1">INT(RAND()*1000)</f>
        <v>270</v>
      </c>
      <c r="K4" s="63"/>
    </row>
    <row r="5" s="36" customFormat="1" spans="2:9">
      <c r="B5" s="43">
        <v>43525</v>
      </c>
      <c r="C5" s="44">
        <v>1</v>
      </c>
      <c r="D5" s="44" t="s">
        <v>88</v>
      </c>
      <c r="E5" s="47" t="s">
        <v>90</v>
      </c>
      <c r="F5" s="54">
        <v>0.312377088971406</v>
      </c>
      <c r="G5" s="54">
        <v>0.140621259105689</v>
      </c>
      <c r="H5" s="54">
        <v>0.547001651922904</v>
      </c>
      <c r="I5" s="62">
        <v>858</v>
      </c>
    </row>
    <row r="6" spans="2:11">
      <c r="B6" s="43">
        <v>43525</v>
      </c>
      <c r="C6" s="44">
        <v>1</v>
      </c>
      <c r="D6" s="44" t="s">
        <v>91</v>
      </c>
      <c r="E6" s="49" t="s">
        <v>92</v>
      </c>
      <c r="F6" s="54">
        <v>0.0793784191837208</v>
      </c>
      <c r="G6" s="54">
        <v>0.184733718062152</v>
      </c>
      <c r="H6" s="54">
        <v>0.735887862754128</v>
      </c>
      <c r="I6" s="62">
        <v>348</v>
      </c>
      <c r="K6" s="64"/>
    </row>
    <row r="7" spans="2:14">
      <c r="B7" s="43">
        <v>43525</v>
      </c>
      <c r="C7" s="44">
        <v>1</v>
      </c>
      <c r="D7" s="44" t="s">
        <v>91</v>
      </c>
      <c r="E7" s="51" t="s">
        <v>93</v>
      </c>
      <c r="F7" s="54">
        <v>0.10191967449151</v>
      </c>
      <c r="G7" s="54">
        <v>0.568597055329772</v>
      </c>
      <c r="H7" s="54">
        <v>0.329483270178718</v>
      </c>
      <c r="I7" s="62">
        <v>754</v>
      </c>
      <c r="K7" s="65"/>
      <c r="L7" s="65"/>
      <c r="M7" s="65"/>
      <c r="N7" s="65"/>
    </row>
    <row r="8" spans="2:14">
      <c r="B8" s="43">
        <v>43525</v>
      </c>
      <c r="C8" s="44">
        <v>1</v>
      </c>
      <c r="D8" s="44" t="s">
        <v>91</v>
      </c>
      <c r="E8" s="51" t="s">
        <v>94</v>
      </c>
      <c r="F8" s="54">
        <v>0.0309176173851228</v>
      </c>
      <c r="G8" s="54">
        <v>0.844827284109197</v>
      </c>
      <c r="H8" s="54">
        <v>0.12425509850568</v>
      </c>
      <c r="I8" s="62">
        <v>603</v>
      </c>
      <c r="K8" s="66"/>
      <c r="L8" s="66"/>
      <c r="M8" s="66"/>
      <c r="N8" s="65"/>
    </row>
    <row r="9" s="36" customFormat="1" spans="2:9">
      <c r="B9" s="43">
        <v>43525</v>
      </c>
      <c r="C9" s="44">
        <v>2</v>
      </c>
      <c r="D9" s="44" t="s">
        <v>88</v>
      </c>
      <c r="E9" s="45" t="s">
        <v>89</v>
      </c>
      <c r="F9" s="54">
        <v>0.134999357875736</v>
      </c>
      <c r="G9" s="54">
        <v>0.818751784163336</v>
      </c>
      <c r="H9" s="54">
        <v>0.046248857960928</v>
      </c>
      <c r="I9" s="62">
        <v>74</v>
      </c>
    </row>
    <row r="10" s="36" customFormat="1" spans="2:9">
      <c r="B10" s="43">
        <v>43525</v>
      </c>
      <c r="C10" s="44">
        <v>2</v>
      </c>
      <c r="D10" s="44" t="s">
        <v>88</v>
      </c>
      <c r="E10" s="47" t="s">
        <v>90</v>
      </c>
      <c r="F10" s="54">
        <v>0.268922461638668</v>
      </c>
      <c r="G10" s="54">
        <v>0.0911551832294463</v>
      </c>
      <c r="H10" s="54">
        <v>0.639922355131886</v>
      </c>
      <c r="I10" s="62">
        <v>924</v>
      </c>
    </row>
    <row r="11" spans="2:11">
      <c r="B11" s="43">
        <v>43525</v>
      </c>
      <c r="C11" s="44">
        <v>2</v>
      </c>
      <c r="D11" s="44" t="s">
        <v>91</v>
      </c>
      <c r="E11" s="49" t="s">
        <v>92</v>
      </c>
      <c r="F11" s="54">
        <v>0.180866483825081</v>
      </c>
      <c r="G11" s="54">
        <v>0.485529134640783</v>
      </c>
      <c r="H11" s="54">
        <v>0.333604381534137</v>
      </c>
      <c r="I11" s="62">
        <v>741</v>
      </c>
      <c r="K11" s="64"/>
    </row>
    <row r="12" spans="2:14">
      <c r="B12" s="43">
        <v>43525</v>
      </c>
      <c r="C12" s="44">
        <v>2</v>
      </c>
      <c r="D12" s="44" t="s">
        <v>91</v>
      </c>
      <c r="E12" s="51" t="s">
        <v>93</v>
      </c>
      <c r="F12" s="54">
        <v>0.0246032487211212</v>
      </c>
      <c r="G12" s="54">
        <v>0.469774572736388</v>
      </c>
      <c r="H12" s="54">
        <v>0.505622178542491</v>
      </c>
      <c r="I12" s="62">
        <v>812</v>
      </c>
      <c r="K12" s="65"/>
      <c r="L12" s="65"/>
      <c r="M12" s="65"/>
      <c r="N12" s="65"/>
    </row>
    <row r="13" spans="2:14">
      <c r="B13" s="43">
        <v>43525</v>
      </c>
      <c r="C13" s="44">
        <v>2</v>
      </c>
      <c r="D13" s="44" t="s">
        <v>91</v>
      </c>
      <c r="E13" s="51" t="s">
        <v>94</v>
      </c>
      <c r="F13" s="54">
        <v>0.715661883222761</v>
      </c>
      <c r="G13" s="54">
        <v>0.0116841595693513</v>
      </c>
      <c r="H13" s="54">
        <v>0.272653957207887</v>
      </c>
      <c r="I13" s="62">
        <v>553</v>
      </c>
      <c r="K13" s="66"/>
      <c r="L13" s="66"/>
      <c r="M13" s="66"/>
      <c r="N13" s="65"/>
    </row>
    <row r="14" spans="2:14">
      <c r="B14" s="43">
        <v>43526</v>
      </c>
      <c r="C14" s="44">
        <v>1</v>
      </c>
      <c r="D14" s="44" t="s">
        <v>88</v>
      </c>
      <c r="E14" s="45" t="s">
        <v>89</v>
      </c>
      <c r="F14" s="54">
        <v>0.172303635048354</v>
      </c>
      <c r="G14" s="54">
        <v>0.0636449202906635</v>
      </c>
      <c r="H14" s="54">
        <v>0.764051444660982</v>
      </c>
      <c r="I14" s="62">
        <v>590</v>
      </c>
      <c r="K14" s="67"/>
      <c r="L14" s="67"/>
      <c r="M14" s="67"/>
      <c r="N14" s="65"/>
    </row>
    <row r="15" spans="2:14">
      <c r="B15" s="43">
        <v>43526</v>
      </c>
      <c r="C15" s="44">
        <v>1</v>
      </c>
      <c r="D15" s="44" t="s">
        <v>88</v>
      </c>
      <c r="E15" s="47" t="s">
        <v>90</v>
      </c>
      <c r="F15" s="54">
        <v>0.143815615727546</v>
      </c>
      <c r="G15" s="54">
        <v>0.0734858192412929</v>
      </c>
      <c r="H15" s="54">
        <v>0.782698565031161</v>
      </c>
      <c r="I15" s="62">
        <v>273</v>
      </c>
      <c r="K15" s="67"/>
      <c r="L15" s="67"/>
      <c r="M15" s="67"/>
      <c r="N15" s="65"/>
    </row>
    <row r="16" spans="2:14">
      <c r="B16" s="43">
        <v>43526</v>
      </c>
      <c r="C16" s="44">
        <v>1</v>
      </c>
      <c r="D16" s="44" t="s">
        <v>91</v>
      </c>
      <c r="E16" s="49" t="s">
        <v>92</v>
      </c>
      <c r="F16" s="54">
        <v>0.767085674099442</v>
      </c>
      <c r="G16" s="54">
        <v>0.177384140327039</v>
      </c>
      <c r="H16" s="54">
        <v>0.0555301855735186</v>
      </c>
      <c r="I16" s="62">
        <v>314</v>
      </c>
      <c r="K16" s="67"/>
      <c r="L16" s="67"/>
      <c r="M16" s="67"/>
      <c r="N16" s="65"/>
    </row>
    <row r="17" spans="2:9">
      <c r="B17" s="43">
        <v>43526</v>
      </c>
      <c r="C17" s="44">
        <v>1</v>
      </c>
      <c r="D17" s="44" t="s">
        <v>91</v>
      </c>
      <c r="E17" s="51" t="s">
        <v>93</v>
      </c>
      <c r="F17" s="54">
        <v>0.553882144484806</v>
      </c>
      <c r="G17" s="54">
        <v>0.303725111977502</v>
      </c>
      <c r="H17" s="54">
        <v>0.142392743537691</v>
      </c>
      <c r="I17" s="62">
        <v>805</v>
      </c>
    </row>
    <row r="18" spans="2:11">
      <c r="B18" s="43">
        <v>43526</v>
      </c>
      <c r="C18" s="44">
        <v>1</v>
      </c>
      <c r="D18" s="44" t="s">
        <v>91</v>
      </c>
      <c r="E18" s="51" t="s">
        <v>94</v>
      </c>
      <c r="F18" s="54">
        <v>0.270528174069919</v>
      </c>
      <c r="G18" s="54">
        <v>0.567781355322765</v>
      </c>
      <c r="H18" s="54">
        <v>0.161690470607316</v>
      </c>
      <c r="I18" s="62">
        <v>880</v>
      </c>
      <c r="K18" s="68"/>
    </row>
    <row r="19" spans="2:9">
      <c r="B19" s="43">
        <v>43526</v>
      </c>
      <c r="C19" s="44">
        <v>2</v>
      </c>
      <c r="D19" s="44" t="s">
        <v>88</v>
      </c>
      <c r="E19" s="45" t="s">
        <v>89</v>
      </c>
      <c r="F19" s="54">
        <v>0.23654933406206</v>
      </c>
      <c r="G19" s="54">
        <v>0.355626836567465</v>
      </c>
      <c r="H19" s="54">
        <v>0.407823829370474</v>
      </c>
      <c r="I19" s="62">
        <v>70</v>
      </c>
    </row>
    <row r="20" spans="2:9">
      <c r="B20" s="43">
        <v>43526</v>
      </c>
      <c r="C20" s="44">
        <v>2</v>
      </c>
      <c r="D20" s="44" t="s">
        <v>88</v>
      </c>
      <c r="E20" s="47" t="s">
        <v>90</v>
      </c>
      <c r="F20" s="54">
        <v>0.094640660153027</v>
      </c>
      <c r="G20" s="54">
        <v>0.599227112403784</v>
      </c>
      <c r="H20" s="54">
        <v>0.306132227443189</v>
      </c>
      <c r="I20" s="62">
        <v>507</v>
      </c>
    </row>
    <row r="21" spans="2:9">
      <c r="B21" s="43">
        <v>43526</v>
      </c>
      <c r="C21" s="44">
        <v>2</v>
      </c>
      <c r="D21" s="44" t="s">
        <v>91</v>
      </c>
      <c r="E21" s="49" t="s">
        <v>92</v>
      </c>
      <c r="F21" s="54">
        <v>0.37496246888347</v>
      </c>
      <c r="G21" s="54">
        <v>0.496305368678714</v>
      </c>
      <c r="H21" s="54">
        <v>0.128732162437816</v>
      </c>
      <c r="I21" s="62">
        <v>131</v>
      </c>
    </row>
    <row r="22" spans="2:9">
      <c r="B22" s="43">
        <v>43526</v>
      </c>
      <c r="C22" s="44">
        <v>2</v>
      </c>
      <c r="D22" s="44" t="s">
        <v>91</v>
      </c>
      <c r="E22" s="51" t="s">
        <v>93</v>
      </c>
      <c r="F22" s="54">
        <v>0.339597805459749</v>
      </c>
      <c r="G22" s="54">
        <v>0.603221001597263</v>
      </c>
      <c r="H22" s="54">
        <v>0.0571811929429882</v>
      </c>
      <c r="I22" s="62">
        <v>861</v>
      </c>
    </row>
    <row r="23" spans="2:9">
      <c r="B23" s="43">
        <v>43526</v>
      </c>
      <c r="C23" s="44">
        <v>2</v>
      </c>
      <c r="D23" s="44" t="s">
        <v>91</v>
      </c>
      <c r="E23" s="51" t="s">
        <v>94</v>
      </c>
      <c r="F23" s="54">
        <v>0.0420222810047704</v>
      </c>
      <c r="G23" s="54">
        <v>0.875552425510348</v>
      </c>
      <c r="H23" s="54">
        <v>0.0824252934848817</v>
      </c>
      <c r="I23" s="62">
        <v>296</v>
      </c>
    </row>
    <row r="24" spans="2:9">
      <c r="B24" s="43"/>
      <c r="C24" s="48"/>
      <c r="D24" s="48"/>
      <c r="E24" s="47"/>
      <c r="F24" s="59"/>
      <c r="G24" s="59"/>
      <c r="H24" s="59"/>
      <c r="I24" s="69"/>
    </row>
    <row r="25" spans="2:9">
      <c r="B25" s="43"/>
      <c r="C25" s="48"/>
      <c r="D25" s="48"/>
      <c r="E25" s="55"/>
      <c r="F25" s="59"/>
      <c r="G25" s="59"/>
      <c r="H25" s="59"/>
      <c r="I25" s="69"/>
    </row>
    <row r="26" spans="2:9">
      <c r="B26" s="43"/>
      <c r="C26" s="48"/>
      <c r="D26" s="48"/>
      <c r="E26" s="47"/>
      <c r="F26" s="59"/>
      <c r="G26" s="59"/>
      <c r="H26" s="59"/>
      <c r="I26" s="69"/>
    </row>
    <row r="27" spans="2:9">
      <c r="B27" s="43"/>
      <c r="C27" s="48"/>
      <c r="D27" s="48"/>
      <c r="E27" s="47"/>
      <c r="F27" s="59"/>
      <c r="G27" s="59"/>
      <c r="H27" s="59"/>
      <c r="I27" s="69"/>
    </row>
    <row r="28" spans="2:9">
      <c r="B28" s="43"/>
      <c r="C28" s="48"/>
      <c r="D28" s="48"/>
      <c r="E28" s="47"/>
      <c r="F28" s="59"/>
      <c r="G28" s="59"/>
      <c r="H28" s="59"/>
      <c r="I28" s="69"/>
    </row>
    <row r="29" spans="2:9">
      <c r="B29" s="43"/>
      <c r="C29" s="48"/>
      <c r="D29" s="48"/>
      <c r="E29" s="47"/>
      <c r="F29" s="59"/>
      <c r="G29" s="59"/>
      <c r="H29" s="59"/>
      <c r="I29" s="69"/>
    </row>
    <row r="30" spans="2:9">
      <c r="B30" s="43"/>
      <c r="C30" s="48"/>
      <c r="D30" s="48"/>
      <c r="E30" s="47"/>
      <c r="F30" s="59"/>
      <c r="G30" s="59"/>
      <c r="H30" s="59"/>
      <c r="I30" s="69"/>
    </row>
    <row r="31" spans="2:9">
      <c r="B31" s="43"/>
      <c r="C31" s="48"/>
      <c r="D31" s="48"/>
      <c r="E31" s="47"/>
      <c r="F31" s="59"/>
      <c r="G31" s="59"/>
      <c r="H31" s="59"/>
      <c r="I31" s="69"/>
    </row>
    <row r="32" spans="2:9">
      <c r="B32" s="43"/>
      <c r="C32" s="48"/>
      <c r="D32" s="48"/>
      <c r="E32" s="47"/>
      <c r="F32" s="59"/>
      <c r="G32" s="59"/>
      <c r="H32" s="59"/>
      <c r="I32" s="69"/>
    </row>
    <row r="33" spans="2:9">
      <c r="B33" s="43"/>
      <c r="C33" s="48"/>
      <c r="D33" s="48"/>
      <c r="E33" s="47"/>
      <c r="F33" s="59"/>
      <c r="G33" s="59"/>
      <c r="H33" s="59"/>
      <c r="I33" s="69"/>
    </row>
    <row r="34" spans="2:9">
      <c r="B34" s="43"/>
      <c r="C34" s="48"/>
      <c r="D34" s="48"/>
      <c r="E34" s="47"/>
      <c r="F34" s="59"/>
      <c r="G34" s="59"/>
      <c r="H34" s="59"/>
      <c r="I34" s="69"/>
    </row>
    <row r="35" spans="2:9">
      <c r="B35" s="43"/>
      <c r="C35" s="48"/>
      <c r="D35" s="48"/>
      <c r="E35" s="47"/>
      <c r="F35" s="59"/>
      <c r="G35" s="59"/>
      <c r="H35" s="59"/>
      <c r="I35" s="69"/>
    </row>
    <row r="36" spans="2:9">
      <c r="B36" s="43"/>
      <c r="C36" s="48"/>
      <c r="D36" s="48"/>
      <c r="E36" s="47"/>
      <c r="F36" s="59"/>
      <c r="G36" s="59"/>
      <c r="H36" s="59"/>
      <c r="I36" s="69"/>
    </row>
    <row r="37" spans="2:9">
      <c r="B37" s="43"/>
      <c r="C37" s="48"/>
      <c r="D37" s="48"/>
      <c r="E37" s="47"/>
      <c r="F37" s="59"/>
      <c r="G37" s="59"/>
      <c r="H37" s="59"/>
      <c r="I37" s="69"/>
    </row>
    <row r="38" spans="2:9">
      <c r="B38" s="43"/>
      <c r="C38" s="48"/>
      <c r="D38" s="48"/>
      <c r="E38" s="47"/>
      <c r="F38" s="59"/>
      <c r="G38" s="59"/>
      <c r="H38" s="59"/>
      <c r="I38" s="69"/>
    </row>
    <row r="39" spans="2:9">
      <c r="B39" s="43"/>
      <c r="C39" s="48"/>
      <c r="D39" s="48"/>
      <c r="E39" s="47"/>
      <c r="F39" s="59"/>
      <c r="G39" s="59"/>
      <c r="H39" s="59"/>
      <c r="I39" s="69"/>
    </row>
    <row r="40" spans="2:9">
      <c r="B40" s="43"/>
      <c r="C40" s="48"/>
      <c r="D40" s="48"/>
      <c r="E40" s="47"/>
      <c r="F40" s="59"/>
      <c r="G40" s="59"/>
      <c r="H40" s="59"/>
      <c r="I40" s="69"/>
    </row>
    <row r="41" spans="2:9">
      <c r="B41" s="43"/>
      <c r="C41" s="48"/>
      <c r="D41" s="48"/>
      <c r="E41" s="47"/>
      <c r="F41" s="59"/>
      <c r="G41" s="59"/>
      <c r="H41" s="59"/>
      <c r="I41" s="69"/>
    </row>
    <row r="42" spans="2:9">
      <c r="B42" s="43"/>
      <c r="C42" s="48"/>
      <c r="D42" s="48"/>
      <c r="E42" s="47"/>
      <c r="F42" s="59"/>
      <c r="G42" s="59"/>
      <c r="H42" s="59"/>
      <c r="I42" s="69"/>
    </row>
    <row r="43" spans="2:9">
      <c r="B43" s="43"/>
      <c r="C43" s="48"/>
      <c r="D43" s="48"/>
      <c r="E43" s="47"/>
      <c r="F43" s="59"/>
      <c r="G43" s="59"/>
      <c r="H43" s="59"/>
      <c r="I43" s="69"/>
    </row>
    <row r="44" spans="2:9">
      <c r="B44" s="43"/>
      <c r="C44" s="48"/>
      <c r="D44" s="48"/>
      <c r="E44" s="47"/>
      <c r="F44" s="59"/>
      <c r="G44" s="59"/>
      <c r="H44" s="59"/>
      <c r="I44" s="69"/>
    </row>
    <row r="45" spans="2:9">
      <c r="B45" s="43"/>
      <c r="C45" s="48"/>
      <c r="D45" s="48"/>
      <c r="E45" s="47"/>
      <c r="F45" s="59"/>
      <c r="G45" s="59"/>
      <c r="H45" s="59"/>
      <c r="I45" s="69"/>
    </row>
    <row r="46" spans="2:9">
      <c r="B46" s="43"/>
      <c r="C46" s="48"/>
      <c r="D46" s="48"/>
      <c r="E46" s="55"/>
      <c r="F46" s="59"/>
      <c r="G46" s="59"/>
      <c r="H46" s="59"/>
      <c r="I46" s="69"/>
    </row>
    <row r="47" spans="2:9">
      <c r="B47" s="43"/>
      <c r="C47" s="48"/>
      <c r="D47" s="48"/>
      <c r="E47" s="47"/>
      <c r="F47" s="59"/>
      <c r="G47" s="59"/>
      <c r="H47" s="59"/>
      <c r="I47" s="69"/>
    </row>
    <row r="48" spans="2:9">
      <c r="B48" s="43"/>
      <c r="C48" s="48"/>
      <c r="D48" s="48"/>
      <c r="E48" s="47"/>
      <c r="F48" s="59"/>
      <c r="G48" s="59"/>
      <c r="H48" s="59"/>
      <c r="I48" s="69"/>
    </row>
    <row r="49" spans="2:9">
      <c r="B49" s="43"/>
      <c r="C49" s="48"/>
      <c r="D49" s="48"/>
      <c r="E49" s="47"/>
      <c r="F49" s="59"/>
      <c r="G49" s="59"/>
      <c r="H49" s="59"/>
      <c r="I49" s="69"/>
    </row>
    <row r="50" spans="2:9">
      <c r="B50" s="43"/>
      <c r="C50" s="48"/>
      <c r="D50" s="48"/>
      <c r="E50" s="47"/>
      <c r="F50" s="59"/>
      <c r="G50" s="59"/>
      <c r="H50" s="59"/>
      <c r="I50" s="69"/>
    </row>
    <row r="51" spans="2:9">
      <c r="B51" s="43"/>
      <c r="C51" s="48"/>
      <c r="D51" s="48"/>
      <c r="E51" s="47"/>
      <c r="F51" s="59"/>
      <c r="G51" s="59"/>
      <c r="H51" s="59"/>
      <c r="I51" s="69"/>
    </row>
    <row r="52" spans="2:9">
      <c r="B52" s="43"/>
      <c r="C52" s="48"/>
      <c r="D52" s="48"/>
      <c r="E52" s="47"/>
      <c r="F52" s="59"/>
      <c r="G52" s="59"/>
      <c r="H52" s="59"/>
      <c r="I52" s="69"/>
    </row>
    <row r="53" spans="2:9">
      <c r="B53" s="43"/>
      <c r="C53" s="48"/>
      <c r="D53" s="48"/>
      <c r="E53" s="47"/>
      <c r="F53" s="59"/>
      <c r="G53" s="59"/>
      <c r="H53" s="59"/>
      <c r="I53" s="69"/>
    </row>
    <row r="54" spans="2:9">
      <c r="B54" s="43"/>
      <c r="C54" s="48"/>
      <c r="D54" s="48"/>
      <c r="E54" s="47"/>
      <c r="F54" s="59"/>
      <c r="G54" s="59"/>
      <c r="H54" s="59"/>
      <c r="I54" s="69"/>
    </row>
    <row r="55" spans="2:9">
      <c r="B55" s="43"/>
      <c r="C55" s="48"/>
      <c r="D55" s="48"/>
      <c r="E55" s="47"/>
      <c r="F55" s="59"/>
      <c r="G55" s="59"/>
      <c r="H55" s="59"/>
      <c r="I55" s="69"/>
    </row>
    <row r="56" spans="2:9">
      <c r="B56" s="43"/>
      <c r="C56" s="48"/>
      <c r="D56" s="48"/>
      <c r="E56" s="47"/>
      <c r="F56" s="59"/>
      <c r="G56" s="59"/>
      <c r="H56" s="59"/>
      <c r="I56" s="69"/>
    </row>
    <row r="57" spans="2:9">
      <c r="B57" s="43"/>
      <c r="C57" s="48"/>
      <c r="D57" s="48"/>
      <c r="E57" s="47"/>
      <c r="F57" s="59"/>
      <c r="G57" s="59"/>
      <c r="H57" s="59"/>
      <c r="I57" s="69"/>
    </row>
    <row r="58" spans="2:9">
      <c r="B58" s="43"/>
      <c r="C58" s="48"/>
      <c r="D58" s="48"/>
      <c r="E58" s="47"/>
      <c r="F58" s="59"/>
      <c r="G58" s="59"/>
      <c r="H58" s="59"/>
      <c r="I58" s="69"/>
    </row>
    <row r="59" spans="2:9">
      <c r="B59" s="43"/>
      <c r="C59" s="48"/>
      <c r="D59" s="48"/>
      <c r="E59" s="47"/>
      <c r="F59" s="59"/>
      <c r="G59" s="59"/>
      <c r="H59" s="59"/>
      <c r="I59" s="69"/>
    </row>
    <row r="60" spans="2:9">
      <c r="B60" s="43"/>
      <c r="C60" s="48"/>
      <c r="D60" s="48"/>
      <c r="E60" s="47"/>
      <c r="F60" s="59"/>
      <c r="G60" s="59"/>
      <c r="H60" s="59"/>
      <c r="I60" s="69"/>
    </row>
    <row r="61" spans="2:9">
      <c r="B61" s="43"/>
      <c r="C61" s="48"/>
      <c r="D61" s="48"/>
      <c r="E61" s="47"/>
      <c r="F61" s="59"/>
      <c r="G61" s="59"/>
      <c r="H61" s="59"/>
      <c r="I61" s="69"/>
    </row>
    <row r="62" spans="2:9">
      <c r="B62" s="43"/>
      <c r="C62" s="48"/>
      <c r="D62" s="48"/>
      <c r="E62" s="47"/>
      <c r="F62" s="59"/>
      <c r="G62" s="59"/>
      <c r="H62" s="59"/>
      <c r="I62" s="69"/>
    </row>
    <row r="63" spans="2:9">
      <c r="B63" s="43"/>
      <c r="C63" s="48"/>
      <c r="D63" s="48"/>
      <c r="E63" s="47"/>
      <c r="F63" s="59"/>
      <c r="G63" s="59"/>
      <c r="H63" s="59"/>
      <c r="I63" s="69"/>
    </row>
    <row r="64" spans="2:9">
      <c r="B64" s="43"/>
      <c r="C64" s="48"/>
      <c r="D64" s="48"/>
      <c r="E64" s="47"/>
      <c r="F64" s="59"/>
      <c r="G64" s="59"/>
      <c r="H64" s="59"/>
      <c r="I64" s="69"/>
    </row>
    <row r="65" spans="2:9">
      <c r="B65" s="43"/>
      <c r="C65" s="48"/>
      <c r="D65" s="48"/>
      <c r="E65" s="47"/>
      <c r="F65" s="59"/>
      <c r="G65" s="59"/>
      <c r="H65" s="59"/>
      <c r="I65" s="69"/>
    </row>
    <row r="66" spans="2:9">
      <c r="B66" s="43"/>
      <c r="C66" s="48"/>
      <c r="D66" s="48"/>
      <c r="E66" s="47"/>
      <c r="F66" s="59"/>
      <c r="G66" s="59"/>
      <c r="H66" s="59"/>
      <c r="I66" s="69"/>
    </row>
    <row r="67" spans="2:9">
      <c r="B67" s="43"/>
      <c r="C67" s="48"/>
      <c r="D67" s="48"/>
      <c r="E67" s="55"/>
      <c r="F67" s="59"/>
      <c r="G67" s="59"/>
      <c r="H67" s="59"/>
      <c r="I67" s="69"/>
    </row>
    <row r="68" spans="2:9">
      <c r="B68" s="52"/>
      <c r="C68" s="53"/>
      <c r="D68" s="53"/>
      <c r="E68" s="47"/>
      <c r="F68" s="54"/>
      <c r="G68" s="54"/>
      <c r="H68" s="54"/>
      <c r="I68" s="62"/>
    </row>
    <row r="69" spans="2:9">
      <c r="B69" s="52"/>
      <c r="C69" s="53"/>
      <c r="D69" s="53"/>
      <c r="E69" s="47"/>
      <c r="F69" s="54"/>
      <c r="G69" s="54"/>
      <c r="H69" s="54"/>
      <c r="I69" s="62"/>
    </row>
    <row r="70" spans="2:9">
      <c r="B70" s="52"/>
      <c r="C70" s="53"/>
      <c r="D70" s="53"/>
      <c r="E70" s="47"/>
      <c r="F70" s="54"/>
      <c r="G70" s="54"/>
      <c r="H70" s="54"/>
      <c r="I70" s="62"/>
    </row>
    <row r="71" spans="2:9">
      <c r="B71" s="52"/>
      <c r="C71" s="53"/>
      <c r="D71" s="53"/>
      <c r="E71" s="47"/>
      <c r="F71" s="54"/>
      <c r="G71" s="54"/>
      <c r="H71" s="54"/>
      <c r="I71" s="62"/>
    </row>
    <row r="72" spans="2:9">
      <c r="B72" s="52"/>
      <c r="C72" s="53"/>
      <c r="D72" s="53"/>
      <c r="E72" s="47"/>
      <c r="F72" s="54"/>
      <c r="G72" s="54"/>
      <c r="H72" s="54"/>
      <c r="I72" s="62"/>
    </row>
    <row r="73" spans="2:9">
      <c r="B73" s="52"/>
      <c r="C73" s="53"/>
      <c r="D73" s="53"/>
      <c r="E73" s="47"/>
      <c r="F73" s="54"/>
      <c r="G73" s="54"/>
      <c r="H73" s="54"/>
      <c r="I73" s="62"/>
    </row>
    <row r="74" spans="2:9">
      <c r="B74" s="52"/>
      <c r="C74" s="53"/>
      <c r="D74" s="53"/>
      <c r="E74" s="47"/>
      <c r="F74" s="54"/>
      <c r="G74" s="54"/>
      <c r="H74" s="54"/>
      <c r="I74" s="62"/>
    </row>
    <row r="75" spans="2:9">
      <c r="B75" s="52"/>
      <c r="C75" s="53"/>
      <c r="D75" s="53"/>
      <c r="E75" s="47"/>
      <c r="F75" s="54"/>
      <c r="G75" s="54"/>
      <c r="H75" s="54"/>
      <c r="I75" s="62"/>
    </row>
    <row r="76" spans="2:9">
      <c r="B76" s="52"/>
      <c r="C76" s="53"/>
      <c r="D76" s="53"/>
      <c r="E76" s="47"/>
      <c r="F76" s="54"/>
      <c r="G76" s="54"/>
      <c r="H76" s="54"/>
      <c r="I76" s="62"/>
    </row>
    <row r="77" spans="2:9">
      <c r="B77" s="52"/>
      <c r="C77" s="53"/>
      <c r="D77" s="53"/>
      <c r="E77" s="47"/>
      <c r="F77" s="54"/>
      <c r="G77" s="54"/>
      <c r="H77" s="54"/>
      <c r="I77" s="62"/>
    </row>
    <row r="78" spans="2:9">
      <c r="B78" s="52"/>
      <c r="C78" s="53"/>
      <c r="D78" s="53"/>
      <c r="E78" s="47"/>
      <c r="F78" s="54"/>
      <c r="G78" s="54"/>
      <c r="H78" s="54"/>
      <c r="I78" s="62"/>
    </row>
    <row r="79" spans="2:9">
      <c r="B79" s="52"/>
      <c r="C79" s="53"/>
      <c r="D79" s="53"/>
      <c r="E79" s="47"/>
      <c r="F79" s="54"/>
      <c r="G79" s="54"/>
      <c r="H79" s="54"/>
      <c r="I79" s="62"/>
    </row>
    <row r="80" spans="2:9">
      <c r="B80" s="52"/>
      <c r="C80" s="53"/>
      <c r="D80" s="53"/>
      <c r="E80" s="47"/>
      <c r="F80" s="54"/>
      <c r="G80" s="54"/>
      <c r="H80" s="54"/>
      <c r="I80" s="62"/>
    </row>
    <row r="81" spans="2:9">
      <c r="B81" s="52"/>
      <c r="C81" s="53"/>
      <c r="D81" s="53"/>
      <c r="E81" s="47"/>
      <c r="F81" s="54"/>
      <c r="G81" s="54"/>
      <c r="H81" s="54"/>
      <c r="I81" s="62"/>
    </row>
    <row r="82" spans="2:9">
      <c r="B82" s="52"/>
      <c r="C82" s="53"/>
      <c r="D82" s="53"/>
      <c r="E82" s="47"/>
      <c r="F82" s="54"/>
      <c r="G82" s="54"/>
      <c r="H82" s="54"/>
      <c r="I82" s="62"/>
    </row>
    <row r="83" spans="2:9">
      <c r="B83" s="52"/>
      <c r="C83" s="53"/>
      <c r="D83" s="53"/>
      <c r="E83" s="47"/>
      <c r="F83" s="54"/>
      <c r="G83" s="54"/>
      <c r="H83" s="54"/>
      <c r="I83" s="62"/>
    </row>
    <row r="84" spans="2:9">
      <c r="B84" s="52"/>
      <c r="C84" s="53"/>
      <c r="D84" s="53"/>
      <c r="E84" s="47"/>
      <c r="F84" s="54"/>
      <c r="G84" s="54"/>
      <c r="H84" s="54"/>
      <c r="I84" s="62"/>
    </row>
    <row r="85" spans="2:9">
      <c r="B85" s="52"/>
      <c r="C85" s="53"/>
      <c r="D85" s="53"/>
      <c r="E85" s="47"/>
      <c r="F85" s="54"/>
      <c r="G85" s="54"/>
      <c r="H85" s="54"/>
      <c r="I85" s="62"/>
    </row>
    <row r="86" spans="2:9">
      <c r="B86" s="52"/>
      <c r="C86" s="53"/>
      <c r="D86" s="53"/>
      <c r="E86" s="47"/>
      <c r="F86" s="54"/>
      <c r="G86" s="54"/>
      <c r="H86" s="54"/>
      <c r="I86" s="62"/>
    </row>
    <row r="87" spans="2:9">
      <c r="B87" s="52"/>
      <c r="C87" s="53"/>
      <c r="D87" s="53"/>
      <c r="E87" s="47"/>
      <c r="F87" s="54"/>
      <c r="G87" s="54"/>
      <c r="H87" s="54"/>
      <c r="I87" s="62"/>
    </row>
    <row r="88" spans="2:9">
      <c r="B88" s="52"/>
      <c r="C88" s="53"/>
      <c r="D88" s="53"/>
      <c r="E88" s="55"/>
      <c r="F88" s="54"/>
      <c r="G88" s="54"/>
      <c r="H88" s="54"/>
      <c r="I88" s="62"/>
    </row>
    <row r="89" spans="2:9">
      <c r="B89" s="52"/>
      <c r="C89" s="53"/>
      <c r="D89" s="53"/>
      <c r="E89" s="47"/>
      <c r="F89" s="54"/>
      <c r="G89" s="54"/>
      <c r="H89" s="54"/>
      <c r="I89" s="62"/>
    </row>
    <row r="90" spans="2:9">
      <c r="B90" s="52"/>
      <c r="C90" s="53"/>
      <c r="D90" s="53"/>
      <c r="E90" s="47"/>
      <c r="F90" s="54"/>
      <c r="G90" s="54"/>
      <c r="H90" s="54"/>
      <c r="I90" s="62"/>
    </row>
    <row r="91" spans="2:9">
      <c r="B91" s="52"/>
      <c r="C91" s="53"/>
      <c r="D91" s="53"/>
      <c r="E91" s="47"/>
      <c r="F91" s="54"/>
      <c r="G91" s="54"/>
      <c r="H91" s="54"/>
      <c r="I91" s="62"/>
    </row>
    <row r="92" spans="2:9">
      <c r="B92" s="52"/>
      <c r="C92" s="53"/>
      <c r="D92" s="53"/>
      <c r="E92" s="47"/>
      <c r="F92" s="54"/>
      <c r="G92" s="54"/>
      <c r="H92" s="54"/>
      <c r="I92" s="62"/>
    </row>
    <row r="93" spans="2:9">
      <c r="B93" s="52"/>
      <c r="C93" s="53"/>
      <c r="D93" s="53"/>
      <c r="E93" s="47"/>
      <c r="F93" s="54"/>
      <c r="G93" s="54"/>
      <c r="H93" s="54"/>
      <c r="I93" s="62"/>
    </row>
    <row r="94" spans="2:9">
      <c r="B94" s="52"/>
      <c r="C94" s="53"/>
      <c r="D94" s="53"/>
      <c r="E94" s="47"/>
      <c r="F94" s="54"/>
      <c r="G94" s="54"/>
      <c r="H94" s="54"/>
      <c r="I94" s="62"/>
    </row>
    <row r="95" spans="2:9">
      <c r="B95" s="52"/>
      <c r="C95" s="53"/>
      <c r="D95" s="53"/>
      <c r="E95" s="47"/>
      <c r="F95" s="54"/>
      <c r="G95" s="54"/>
      <c r="H95" s="54"/>
      <c r="I95" s="62"/>
    </row>
    <row r="96" spans="2:9">
      <c r="B96" s="52"/>
      <c r="C96" s="53"/>
      <c r="D96" s="53"/>
      <c r="E96" s="47"/>
      <c r="F96" s="54"/>
      <c r="G96" s="54"/>
      <c r="H96" s="54"/>
      <c r="I96" s="62"/>
    </row>
    <row r="97" spans="2:9">
      <c r="B97" s="52"/>
      <c r="C97" s="53"/>
      <c r="D97" s="53"/>
      <c r="E97" s="47"/>
      <c r="F97" s="54"/>
      <c r="G97" s="54"/>
      <c r="H97" s="54"/>
      <c r="I97" s="62"/>
    </row>
    <row r="98" spans="2:9">
      <c r="B98" s="52"/>
      <c r="C98" s="53"/>
      <c r="D98" s="53"/>
      <c r="E98" s="47"/>
      <c r="F98" s="54"/>
      <c r="G98" s="54"/>
      <c r="H98" s="54"/>
      <c r="I98" s="62"/>
    </row>
    <row r="99" spans="2:9">
      <c r="B99" s="52"/>
      <c r="C99" s="53"/>
      <c r="D99" s="53"/>
      <c r="E99" s="47"/>
      <c r="F99" s="54"/>
      <c r="G99" s="54"/>
      <c r="H99" s="54"/>
      <c r="I99" s="62"/>
    </row>
    <row r="100" spans="2:9">
      <c r="B100" s="52"/>
      <c r="C100" s="53"/>
      <c r="D100" s="53"/>
      <c r="E100" s="47"/>
      <c r="F100" s="54"/>
      <c r="G100" s="54"/>
      <c r="H100" s="54"/>
      <c r="I100" s="62"/>
    </row>
    <row r="101" spans="2:9">
      <c r="B101" s="52"/>
      <c r="C101" s="53"/>
      <c r="D101" s="53"/>
      <c r="E101" s="47"/>
      <c r="F101" s="54"/>
      <c r="G101" s="54"/>
      <c r="H101" s="54"/>
      <c r="I101" s="62"/>
    </row>
    <row r="102" spans="2:9">
      <c r="B102" s="52"/>
      <c r="C102" s="53"/>
      <c r="D102" s="53"/>
      <c r="E102" s="47"/>
      <c r="F102" s="54"/>
      <c r="G102" s="54"/>
      <c r="H102" s="54"/>
      <c r="I102" s="62"/>
    </row>
    <row r="103" spans="2:9">
      <c r="B103" s="52"/>
      <c r="C103" s="53"/>
      <c r="D103" s="53"/>
      <c r="E103" s="47"/>
      <c r="F103" s="54"/>
      <c r="G103" s="54"/>
      <c r="H103" s="54"/>
      <c r="I103" s="62"/>
    </row>
    <row r="104" spans="2:9">
      <c r="B104" s="52"/>
      <c r="C104" s="53"/>
      <c r="D104" s="53"/>
      <c r="E104" s="47"/>
      <c r="F104" s="54"/>
      <c r="G104" s="54"/>
      <c r="H104" s="54"/>
      <c r="I104" s="62"/>
    </row>
    <row r="105" spans="2:9">
      <c r="B105" s="52"/>
      <c r="C105" s="53"/>
      <c r="D105" s="53"/>
      <c r="E105" s="47"/>
      <c r="F105" s="54"/>
      <c r="G105" s="54"/>
      <c r="H105" s="54"/>
      <c r="I105" s="62"/>
    </row>
    <row r="106" spans="2:9">
      <c r="B106" s="52"/>
      <c r="C106" s="53"/>
      <c r="D106" s="53"/>
      <c r="E106" s="47"/>
      <c r="F106" s="54"/>
      <c r="G106" s="54"/>
      <c r="H106" s="54"/>
      <c r="I106" s="62"/>
    </row>
    <row r="107" spans="2:9">
      <c r="B107" s="52"/>
      <c r="C107" s="53"/>
      <c r="D107" s="53"/>
      <c r="E107" s="47"/>
      <c r="F107" s="54"/>
      <c r="G107" s="54"/>
      <c r="H107" s="54"/>
      <c r="I107" s="62"/>
    </row>
    <row r="108" spans="2:9">
      <c r="B108" s="52"/>
      <c r="C108" s="53"/>
      <c r="D108" s="53"/>
      <c r="E108" s="47"/>
      <c r="F108" s="54"/>
      <c r="G108" s="54"/>
      <c r="H108" s="54"/>
      <c r="I108" s="62"/>
    </row>
    <row r="109" spans="2:9">
      <c r="B109" s="52"/>
      <c r="C109" s="53"/>
      <c r="D109" s="53"/>
      <c r="E109" s="55"/>
      <c r="F109" s="54"/>
      <c r="G109" s="54"/>
      <c r="H109" s="54"/>
      <c r="I109" s="62"/>
    </row>
    <row r="110" spans="2:9">
      <c r="B110" s="52"/>
      <c r="C110" s="53"/>
      <c r="D110" s="53"/>
      <c r="E110" s="47"/>
      <c r="F110" s="54"/>
      <c r="G110" s="54"/>
      <c r="H110" s="54"/>
      <c r="I110" s="62"/>
    </row>
    <row r="111" spans="2:9">
      <c r="B111" s="52"/>
      <c r="C111" s="53"/>
      <c r="D111" s="53"/>
      <c r="E111" s="47"/>
      <c r="F111" s="54"/>
      <c r="G111" s="54"/>
      <c r="H111" s="54"/>
      <c r="I111" s="62"/>
    </row>
    <row r="112" spans="2:9">
      <c r="B112" s="52"/>
      <c r="C112" s="53"/>
      <c r="D112" s="53"/>
      <c r="E112" s="47"/>
      <c r="F112" s="54"/>
      <c r="G112" s="54"/>
      <c r="H112" s="54"/>
      <c r="I112" s="62"/>
    </row>
    <row r="113" spans="2:9">
      <c r="B113" s="52"/>
      <c r="C113" s="53"/>
      <c r="D113" s="53"/>
      <c r="E113" s="47"/>
      <c r="F113" s="54"/>
      <c r="G113" s="54"/>
      <c r="H113" s="54"/>
      <c r="I113" s="62"/>
    </row>
    <row r="114" spans="2:9">
      <c r="B114" s="52"/>
      <c r="C114" s="53"/>
      <c r="D114" s="53"/>
      <c r="E114" s="47"/>
      <c r="F114" s="54"/>
      <c r="G114" s="54"/>
      <c r="H114" s="54"/>
      <c r="I114" s="62"/>
    </row>
    <row r="115" spans="2:9">
      <c r="B115" s="52"/>
      <c r="C115" s="53"/>
      <c r="D115" s="53"/>
      <c r="E115" s="47"/>
      <c r="F115" s="54"/>
      <c r="G115" s="54"/>
      <c r="H115" s="54"/>
      <c r="I115" s="62"/>
    </row>
    <row r="116" spans="2:9">
      <c r="B116" s="52"/>
      <c r="C116" s="53"/>
      <c r="D116" s="53"/>
      <c r="E116" s="47"/>
      <c r="F116" s="54"/>
      <c r="G116" s="54"/>
      <c r="H116" s="54"/>
      <c r="I116" s="62"/>
    </row>
    <row r="117" spans="2:9">
      <c r="B117" s="52"/>
      <c r="C117" s="53"/>
      <c r="D117" s="53"/>
      <c r="E117" s="47"/>
      <c r="F117" s="54"/>
      <c r="G117" s="54"/>
      <c r="H117" s="54"/>
      <c r="I117" s="62"/>
    </row>
    <row r="118" spans="2:9">
      <c r="B118" s="52"/>
      <c r="C118" s="53"/>
      <c r="D118" s="53"/>
      <c r="E118" s="47"/>
      <c r="F118" s="54"/>
      <c r="G118" s="54"/>
      <c r="H118" s="54"/>
      <c r="I118" s="62"/>
    </row>
    <row r="119" spans="2:9">
      <c r="B119" s="52"/>
      <c r="C119" s="53"/>
      <c r="D119" s="53"/>
      <c r="E119" s="47"/>
      <c r="F119" s="54"/>
      <c r="G119" s="54"/>
      <c r="H119" s="54"/>
      <c r="I119" s="62"/>
    </row>
    <row r="120" spans="2:9">
      <c r="B120" s="52"/>
      <c r="C120" s="53"/>
      <c r="D120" s="53"/>
      <c r="E120" s="47"/>
      <c r="F120" s="54"/>
      <c r="G120" s="54"/>
      <c r="H120" s="54"/>
      <c r="I120" s="62"/>
    </row>
    <row r="121" spans="2:9">
      <c r="B121" s="52"/>
      <c r="C121" s="53"/>
      <c r="D121" s="53"/>
      <c r="E121" s="47"/>
      <c r="F121" s="54"/>
      <c r="G121" s="54"/>
      <c r="H121" s="54"/>
      <c r="I121" s="62"/>
    </row>
    <row r="122" spans="2:9">
      <c r="B122" s="52"/>
      <c r="C122" s="53"/>
      <c r="D122" s="53"/>
      <c r="E122" s="47"/>
      <c r="F122" s="54"/>
      <c r="G122" s="54"/>
      <c r="H122" s="54"/>
      <c r="I122" s="62"/>
    </row>
    <row r="123" spans="2:9">
      <c r="B123" s="52"/>
      <c r="C123" s="53"/>
      <c r="D123" s="53"/>
      <c r="E123" s="47"/>
      <c r="F123" s="54"/>
      <c r="G123" s="54"/>
      <c r="H123" s="54"/>
      <c r="I123" s="62"/>
    </row>
    <row r="124" spans="2:9">
      <c r="B124" s="52"/>
      <c r="C124" s="53"/>
      <c r="D124" s="53"/>
      <c r="E124" s="47"/>
      <c r="F124" s="54"/>
      <c r="G124" s="54"/>
      <c r="H124" s="54"/>
      <c r="I124" s="62"/>
    </row>
    <row r="125" spans="2:9">
      <c r="B125" s="52"/>
      <c r="C125" s="53"/>
      <c r="D125" s="53"/>
      <c r="E125" s="47"/>
      <c r="F125" s="54"/>
      <c r="G125" s="54"/>
      <c r="H125" s="54"/>
      <c r="I125" s="62"/>
    </row>
    <row r="126" spans="2:9">
      <c r="B126" s="52"/>
      <c r="C126" s="53"/>
      <c r="D126" s="53"/>
      <c r="E126" s="47"/>
      <c r="F126" s="54"/>
      <c r="G126" s="54"/>
      <c r="H126" s="54"/>
      <c r="I126" s="62"/>
    </row>
    <row r="127" spans="2:9">
      <c r="B127" s="52"/>
      <c r="C127" s="53"/>
      <c r="D127" s="53"/>
      <c r="E127" s="47"/>
      <c r="F127" s="54"/>
      <c r="G127" s="54"/>
      <c r="H127" s="54"/>
      <c r="I127" s="62"/>
    </row>
    <row r="128" spans="2:9">
      <c r="B128" s="52"/>
      <c r="C128" s="53"/>
      <c r="D128" s="53"/>
      <c r="E128" s="47"/>
      <c r="F128" s="54"/>
      <c r="G128" s="54"/>
      <c r="H128" s="54"/>
      <c r="I128" s="62"/>
    </row>
    <row r="129" spans="2:9">
      <c r="B129" s="52"/>
      <c r="C129" s="53"/>
      <c r="D129" s="53"/>
      <c r="E129" s="47"/>
      <c r="F129" s="54"/>
      <c r="G129" s="54"/>
      <c r="H129" s="54"/>
      <c r="I129" s="62"/>
    </row>
    <row r="130" spans="2:9">
      <c r="B130" s="52"/>
      <c r="C130" s="53"/>
      <c r="D130" s="53"/>
      <c r="E130" s="55"/>
      <c r="F130" s="54"/>
      <c r="G130" s="54"/>
      <c r="H130" s="54"/>
      <c r="I130" s="62"/>
    </row>
    <row r="131" spans="2:9">
      <c r="B131" s="52"/>
      <c r="C131" s="53"/>
      <c r="D131" s="53"/>
      <c r="E131" s="47"/>
      <c r="F131" s="56"/>
      <c r="G131" s="56"/>
      <c r="H131" s="56"/>
      <c r="I131" s="70"/>
    </row>
    <row r="132" spans="2:9">
      <c r="B132" s="52"/>
      <c r="C132" s="53"/>
      <c r="D132" s="53"/>
      <c r="E132" s="57"/>
      <c r="F132" s="56"/>
      <c r="G132" s="56"/>
      <c r="H132" s="56"/>
      <c r="I132" s="70"/>
    </row>
    <row r="133" spans="2:9">
      <c r="B133" s="52"/>
      <c r="C133" s="53"/>
      <c r="D133" s="53"/>
      <c r="E133" s="47"/>
      <c r="F133" s="56"/>
      <c r="G133" s="56"/>
      <c r="H133" s="56"/>
      <c r="I133" s="70"/>
    </row>
    <row r="134" spans="2:9">
      <c r="B134" s="52"/>
      <c r="C134" s="53"/>
      <c r="D134" s="53"/>
      <c r="E134" s="47"/>
      <c r="F134" s="56"/>
      <c r="G134" s="56"/>
      <c r="H134" s="56"/>
      <c r="I134" s="70"/>
    </row>
    <row r="135" spans="2:9">
      <c r="B135" s="52"/>
      <c r="C135" s="53"/>
      <c r="D135" s="53"/>
      <c r="E135" s="47"/>
      <c r="F135" s="56"/>
      <c r="G135" s="56"/>
      <c r="H135" s="56"/>
      <c r="I135" s="70"/>
    </row>
    <row r="136" spans="2:9">
      <c r="B136" s="52"/>
      <c r="C136" s="53"/>
      <c r="D136" s="53"/>
      <c r="E136" s="47"/>
      <c r="F136" s="56"/>
      <c r="G136" s="56"/>
      <c r="H136" s="56"/>
      <c r="I136" s="70"/>
    </row>
    <row r="137" spans="2:9">
      <c r="B137" s="52"/>
      <c r="C137" s="53"/>
      <c r="D137" s="53"/>
      <c r="E137" s="47"/>
      <c r="F137" s="56"/>
      <c r="G137" s="56"/>
      <c r="H137" s="56"/>
      <c r="I137" s="70"/>
    </row>
    <row r="138" spans="2:9">
      <c r="B138" s="52"/>
      <c r="C138" s="53"/>
      <c r="D138" s="53"/>
      <c r="E138" s="47"/>
      <c r="F138" s="56"/>
      <c r="G138" s="56"/>
      <c r="H138" s="56"/>
      <c r="I138" s="70"/>
    </row>
    <row r="139" spans="2:9">
      <c r="B139" s="52"/>
      <c r="C139" s="53"/>
      <c r="D139" s="53"/>
      <c r="E139" s="47"/>
      <c r="F139" s="56"/>
      <c r="G139" s="56"/>
      <c r="H139" s="56"/>
      <c r="I139" s="70"/>
    </row>
    <row r="140" spans="2:9">
      <c r="B140" s="52"/>
      <c r="C140" s="53"/>
      <c r="D140" s="53"/>
      <c r="E140" s="47"/>
      <c r="F140" s="56"/>
      <c r="G140" s="56"/>
      <c r="H140" s="56"/>
      <c r="I140" s="70"/>
    </row>
    <row r="141" spans="2:9">
      <c r="B141" s="52"/>
      <c r="C141" s="53"/>
      <c r="D141" s="53"/>
      <c r="E141" s="47"/>
      <c r="F141" s="56"/>
      <c r="G141" s="56"/>
      <c r="H141" s="56"/>
      <c r="I141" s="70"/>
    </row>
    <row r="142" spans="2:9">
      <c r="B142" s="52"/>
      <c r="C142" s="53"/>
      <c r="D142" s="53"/>
      <c r="E142" s="57"/>
      <c r="F142" s="56"/>
      <c r="G142" s="56"/>
      <c r="H142" s="56"/>
      <c r="I142" s="70"/>
    </row>
    <row r="143" spans="2:9">
      <c r="B143" s="52"/>
      <c r="C143" s="53"/>
      <c r="D143" s="53"/>
      <c r="E143" s="57"/>
      <c r="F143" s="56"/>
      <c r="G143" s="56"/>
      <c r="H143" s="56"/>
      <c r="I143" s="70"/>
    </row>
    <row r="144" spans="2:9">
      <c r="B144" s="52"/>
      <c r="C144" s="53"/>
      <c r="D144" s="53"/>
      <c r="E144" s="57"/>
      <c r="F144" s="56"/>
      <c r="G144" s="56"/>
      <c r="H144" s="56"/>
      <c r="I144" s="70"/>
    </row>
    <row r="145" spans="2:9">
      <c r="B145" s="52"/>
      <c r="C145" s="53"/>
      <c r="D145" s="53"/>
      <c r="E145" s="57"/>
      <c r="F145" s="56"/>
      <c r="G145" s="56"/>
      <c r="H145" s="56"/>
      <c r="I145" s="70"/>
    </row>
    <row r="146" spans="2:9">
      <c r="B146" s="52"/>
      <c r="C146" s="53"/>
      <c r="D146" s="53"/>
      <c r="E146" s="57"/>
      <c r="F146" s="56"/>
      <c r="G146" s="56"/>
      <c r="H146" s="56"/>
      <c r="I146" s="70"/>
    </row>
    <row r="147" spans="2:9">
      <c r="B147" s="52"/>
      <c r="C147" s="53"/>
      <c r="D147" s="53"/>
      <c r="E147" s="57"/>
      <c r="F147" s="56"/>
      <c r="G147" s="56"/>
      <c r="H147" s="56"/>
      <c r="I147" s="70"/>
    </row>
    <row r="148" spans="2:9">
      <c r="B148" s="52"/>
      <c r="C148" s="53"/>
      <c r="D148" s="53"/>
      <c r="E148" s="47"/>
      <c r="F148" s="56"/>
      <c r="G148" s="56"/>
      <c r="H148" s="56"/>
      <c r="I148" s="70"/>
    </row>
    <row r="149" spans="2:9">
      <c r="B149" s="52"/>
      <c r="C149" s="53"/>
      <c r="D149" s="53"/>
      <c r="E149" s="57"/>
      <c r="F149" s="56"/>
      <c r="G149" s="56"/>
      <c r="H149" s="56"/>
      <c r="I149" s="70"/>
    </row>
    <row r="150" spans="2:9">
      <c r="B150" s="52"/>
      <c r="C150" s="53"/>
      <c r="D150" s="53"/>
      <c r="E150" s="47"/>
      <c r="F150" s="56"/>
      <c r="G150" s="56"/>
      <c r="H150" s="56"/>
      <c r="I150" s="70"/>
    </row>
    <row r="151" spans="2:9">
      <c r="B151" s="52"/>
      <c r="C151" s="53"/>
      <c r="D151" s="53"/>
      <c r="E151" s="58"/>
      <c r="F151" s="56"/>
      <c r="G151" s="56"/>
      <c r="H151" s="56"/>
      <c r="I151" s="70"/>
    </row>
    <row r="152" spans="2:9">
      <c r="B152" s="52"/>
      <c r="C152" s="53"/>
      <c r="D152" s="53"/>
      <c r="E152" s="47"/>
      <c r="F152" s="56"/>
      <c r="G152" s="56"/>
      <c r="H152" s="56"/>
      <c r="I152" s="70"/>
    </row>
    <row r="153" spans="2:9">
      <c r="B153" s="52"/>
      <c r="C153" s="53"/>
      <c r="D153" s="53"/>
      <c r="E153" s="57"/>
      <c r="F153" s="56"/>
      <c r="G153" s="56"/>
      <c r="H153" s="56"/>
      <c r="I153" s="70"/>
    </row>
    <row r="154" spans="2:9">
      <c r="B154" s="52"/>
      <c r="C154" s="53"/>
      <c r="D154" s="53"/>
      <c r="E154" s="47"/>
      <c r="F154" s="56"/>
      <c r="G154" s="56"/>
      <c r="H154" s="56"/>
      <c r="I154" s="70"/>
    </row>
    <row r="155" spans="2:9">
      <c r="B155" s="52"/>
      <c r="C155" s="53"/>
      <c r="D155" s="53"/>
      <c r="E155" s="47"/>
      <c r="F155" s="56"/>
      <c r="G155" s="56"/>
      <c r="H155" s="56"/>
      <c r="I155" s="70"/>
    </row>
    <row r="156" spans="2:9">
      <c r="B156" s="52"/>
      <c r="C156" s="53"/>
      <c r="D156" s="53"/>
      <c r="E156" s="47"/>
      <c r="F156" s="56"/>
      <c r="G156" s="56"/>
      <c r="H156" s="56"/>
      <c r="I156" s="70"/>
    </row>
    <row r="157" spans="2:9">
      <c r="B157" s="52"/>
      <c r="C157" s="53"/>
      <c r="D157" s="53"/>
      <c r="E157" s="47"/>
      <c r="F157" s="56"/>
      <c r="G157" s="56"/>
      <c r="H157" s="56"/>
      <c r="I157" s="70"/>
    </row>
    <row r="158" spans="2:9">
      <c r="B158" s="52"/>
      <c r="C158" s="53"/>
      <c r="D158" s="53"/>
      <c r="E158" s="47"/>
      <c r="F158" s="56"/>
      <c r="G158" s="56"/>
      <c r="H158" s="56"/>
      <c r="I158" s="70"/>
    </row>
    <row r="159" spans="2:9">
      <c r="B159" s="52"/>
      <c r="C159" s="53"/>
      <c r="D159" s="53"/>
      <c r="E159" s="47"/>
      <c r="F159" s="56"/>
      <c r="G159" s="56"/>
      <c r="H159" s="56"/>
      <c r="I159" s="70"/>
    </row>
    <row r="160" spans="2:9">
      <c r="B160" s="52"/>
      <c r="C160" s="53"/>
      <c r="D160" s="53"/>
      <c r="E160" s="47"/>
      <c r="F160" s="56"/>
      <c r="G160" s="56"/>
      <c r="H160" s="56"/>
      <c r="I160" s="70"/>
    </row>
    <row r="161" spans="2:9">
      <c r="B161" s="52"/>
      <c r="C161" s="53"/>
      <c r="D161" s="53"/>
      <c r="E161" s="47"/>
      <c r="F161" s="56"/>
      <c r="G161" s="56"/>
      <c r="H161" s="56"/>
      <c r="I161" s="70"/>
    </row>
    <row r="162" spans="2:9">
      <c r="B162" s="52"/>
      <c r="C162" s="53"/>
      <c r="D162" s="53"/>
      <c r="E162" s="47"/>
      <c r="F162" s="56"/>
      <c r="G162" s="56"/>
      <c r="H162" s="56"/>
      <c r="I162" s="70"/>
    </row>
    <row r="163" spans="2:9">
      <c r="B163" s="52"/>
      <c r="C163" s="53"/>
      <c r="D163" s="53"/>
      <c r="E163" s="57"/>
      <c r="F163" s="56"/>
      <c r="G163" s="56"/>
      <c r="H163" s="56"/>
      <c r="I163" s="70"/>
    </row>
    <row r="164" spans="2:9">
      <c r="B164" s="52"/>
      <c r="C164" s="53"/>
      <c r="D164" s="53"/>
      <c r="E164" s="57"/>
      <c r="F164" s="56"/>
      <c r="G164" s="56"/>
      <c r="H164" s="56"/>
      <c r="I164" s="70"/>
    </row>
    <row r="165" spans="2:9">
      <c r="B165" s="52"/>
      <c r="C165" s="53"/>
      <c r="D165" s="53"/>
      <c r="E165" s="57"/>
      <c r="F165" s="56"/>
      <c r="G165" s="56"/>
      <c r="H165" s="56"/>
      <c r="I165" s="70"/>
    </row>
    <row r="166" spans="2:9">
      <c r="B166" s="52"/>
      <c r="C166" s="53"/>
      <c r="D166" s="53"/>
      <c r="E166" s="57"/>
      <c r="F166" s="56"/>
      <c r="G166" s="56"/>
      <c r="H166" s="56"/>
      <c r="I166" s="70"/>
    </row>
    <row r="167" spans="2:9">
      <c r="B167" s="52"/>
      <c r="C167" s="53"/>
      <c r="D167" s="53"/>
      <c r="E167" s="57"/>
      <c r="F167" s="56"/>
      <c r="G167" s="56"/>
      <c r="H167" s="56"/>
      <c r="I167" s="70"/>
    </row>
    <row r="168" spans="2:9">
      <c r="B168" s="52"/>
      <c r="C168" s="53"/>
      <c r="D168" s="53"/>
      <c r="E168" s="57"/>
      <c r="F168" s="56"/>
      <c r="G168" s="56"/>
      <c r="H168" s="56"/>
      <c r="I168" s="70"/>
    </row>
    <row r="169" spans="2:9">
      <c r="B169" s="52"/>
      <c r="C169" s="53"/>
      <c r="D169" s="53"/>
      <c r="E169" s="47"/>
      <c r="F169" s="56"/>
      <c r="G169" s="56"/>
      <c r="H169" s="56"/>
      <c r="I169" s="70"/>
    </row>
    <row r="170" spans="2:9">
      <c r="B170" s="52"/>
      <c r="C170" s="53"/>
      <c r="D170" s="53"/>
      <c r="E170" s="57"/>
      <c r="F170" s="56"/>
      <c r="G170" s="56"/>
      <c r="H170" s="56"/>
      <c r="I170" s="70"/>
    </row>
    <row r="171" spans="2:9">
      <c r="B171" s="52"/>
      <c r="C171" s="53"/>
      <c r="D171" s="53"/>
      <c r="E171" s="47"/>
      <c r="F171" s="56"/>
      <c r="G171" s="56"/>
      <c r="H171" s="56"/>
      <c r="I171" s="70"/>
    </row>
    <row r="172" spans="2:9">
      <c r="B172" s="52"/>
      <c r="C172" s="53"/>
      <c r="D172" s="53"/>
      <c r="E172" s="58"/>
      <c r="F172" s="56"/>
      <c r="G172" s="56"/>
      <c r="H172" s="56"/>
      <c r="I172" s="70"/>
    </row>
    <row r="173" spans="2:9">
      <c r="B173" s="52"/>
      <c r="C173" s="53"/>
      <c r="D173" s="53"/>
      <c r="E173" s="47"/>
      <c r="F173" s="56"/>
      <c r="G173" s="56"/>
      <c r="H173" s="56"/>
      <c r="I173" s="70"/>
    </row>
    <row r="174" spans="2:9">
      <c r="B174" s="52"/>
      <c r="C174" s="53"/>
      <c r="D174" s="53"/>
      <c r="E174" s="57"/>
      <c r="F174" s="56"/>
      <c r="G174" s="56"/>
      <c r="H174" s="56"/>
      <c r="I174" s="70"/>
    </row>
    <row r="175" spans="2:9">
      <c r="B175" s="52"/>
      <c r="C175" s="53"/>
      <c r="D175" s="53"/>
      <c r="E175" s="47"/>
      <c r="F175" s="56"/>
      <c r="G175" s="56"/>
      <c r="H175" s="56"/>
      <c r="I175" s="70"/>
    </row>
    <row r="176" spans="2:9">
      <c r="B176" s="52"/>
      <c r="C176" s="53"/>
      <c r="D176" s="53"/>
      <c r="E176" s="47"/>
      <c r="F176" s="56"/>
      <c r="G176" s="56"/>
      <c r="H176" s="56"/>
      <c r="I176" s="70"/>
    </row>
    <row r="177" spans="2:9">
      <c r="B177" s="52"/>
      <c r="C177" s="53"/>
      <c r="D177" s="53"/>
      <c r="E177" s="47"/>
      <c r="F177" s="56"/>
      <c r="G177" s="56"/>
      <c r="H177" s="56"/>
      <c r="I177" s="70"/>
    </row>
    <row r="178" spans="2:9">
      <c r="B178" s="52"/>
      <c r="C178" s="53"/>
      <c r="D178" s="53"/>
      <c r="E178" s="47"/>
      <c r="F178" s="56"/>
      <c r="G178" s="56"/>
      <c r="H178" s="56"/>
      <c r="I178" s="70"/>
    </row>
    <row r="179" spans="2:9">
      <c r="B179" s="52"/>
      <c r="C179" s="53"/>
      <c r="D179" s="53"/>
      <c r="E179" s="47"/>
      <c r="F179" s="56"/>
      <c r="G179" s="56"/>
      <c r="H179" s="56"/>
      <c r="I179" s="70"/>
    </row>
    <row r="180" spans="2:9">
      <c r="B180" s="52"/>
      <c r="C180" s="53"/>
      <c r="D180" s="53"/>
      <c r="E180" s="47"/>
      <c r="F180" s="56"/>
      <c r="G180" s="56"/>
      <c r="H180" s="56"/>
      <c r="I180" s="70"/>
    </row>
    <row r="181" spans="2:9">
      <c r="B181" s="52"/>
      <c r="C181" s="53"/>
      <c r="D181" s="53"/>
      <c r="E181" s="47"/>
      <c r="F181" s="56"/>
      <c r="G181" s="56"/>
      <c r="H181" s="56"/>
      <c r="I181" s="70"/>
    </row>
    <row r="182" spans="2:9">
      <c r="B182" s="52"/>
      <c r="C182" s="53"/>
      <c r="D182" s="53"/>
      <c r="E182" s="47"/>
      <c r="F182" s="56"/>
      <c r="G182" s="56"/>
      <c r="H182" s="56"/>
      <c r="I182" s="70"/>
    </row>
    <row r="183" spans="2:9">
      <c r="B183" s="52"/>
      <c r="C183" s="53"/>
      <c r="D183" s="53"/>
      <c r="E183" s="47"/>
      <c r="F183" s="56"/>
      <c r="G183" s="56"/>
      <c r="H183" s="56"/>
      <c r="I183" s="70"/>
    </row>
    <row r="184" spans="2:9">
      <c r="B184" s="52"/>
      <c r="C184" s="53"/>
      <c r="D184" s="53"/>
      <c r="E184" s="57"/>
      <c r="F184" s="56"/>
      <c r="G184" s="56"/>
      <c r="H184" s="56"/>
      <c r="I184" s="70"/>
    </row>
    <row r="185" spans="2:9">
      <c r="B185" s="52"/>
      <c r="C185" s="53"/>
      <c r="D185" s="53"/>
      <c r="E185" s="57"/>
      <c r="F185" s="56"/>
      <c r="G185" s="56"/>
      <c r="H185" s="56"/>
      <c r="I185" s="70"/>
    </row>
    <row r="186" spans="2:9">
      <c r="B186" s="52"/>
      <c r="C186" s="53"/>
      <c r="D186" s="53"/>
      <c r="E186" s="57"/>
      <c r="F186" s="56"/>
      <c r="G186" s="56"/>
      <c r="H186" s="56"/>
      <c r="I186" s="70"/>
    </row>
    <row r="187" spans="2:9">
      <c r="B187" s="52"/>
      <c r="C187" s="53"/>
      <c r="D187" s="53"/>
      <c r="E187" s="57"/>
      <c r="F187" s="56"/>
      <c r="G187" s="56"/>
      <c r="H187" s="56"/>
      <c r="I187" s="70"/>
    </row>
    <row r="188" spans="2:9">
      <c r="B188" s="52"/>
      <c r="C188" s="53"/>
      <c r="D188" s="53"/>
      <c r="E188" s="57"/>
      <c r="F188" s="56"/>
      <c r="G188" s="56"/>
      <c r="H188" s="56"/>
      <c r="I188" s="70"/>
    </row>
    <row r="189" spans="2:9">
      <c r="B189" s="52"/>
      <c r="C189" s="53"/>
      <c r="D189" s="53"/>
      <c r="E189" s="57"/>
      <c r="F189" s="56"/>
      <c r="G189" s="56"/>
      <c r="H189" s="56"/>
      <c r="I189" s="70"/>
    </row>
    <row r="190" spans="2:9">
      <c r="B190" s="52"/>
      <c r="C190" s="53"/>
      <c r="D190" s="53"/>
      <c r="E190" s="47"/>
      <c r="F190" s="56"/>
      <c r="G190" s="56"/>
      <c r="H190" s="56"/>
      <c r="I190" s="70"/>
    </row>
    <row r="191" spans="2:9">
      <c r="B191" s="52"/>
      <c r="C191" s="53"/>
      <c r="D191" s="53"/>
      <c r="E191" s="57"/>
      <c r="F191" s="56"/>
      <c r="G191" s="56"/>
      <c r="H191" s="56"/>
      <c r="I191" s="70"/>
    </row>
    <row r="192" spans="2:9">
      <c r="B192" s="52"/>
      <c r="C192" s="53"/>
      <c r="D192" s="53"/>
      <c r="E192" s="47"/>
      <c r="F192" s="56"/>
      <c r="G192" s="56"/>
      <c r="H192" s="56"/>
      <c r="I192" s="70"/>
    </row>
    <row r="193" spans="2:9">
      <c r="B193" s="52"/>
      <c r="C193" s="53"/>
      <c r="D193" s="53"/>
      <c r="E193" s="58"/>
      <c r="F193" s="56"/>
      <c r="G193" s="56"/>
      <c r="H193" s="56"/>
      <c r="I193" s="70"/>
    </row>
    <row r="194" spans="2:9">
      <c r="B194" s="52"/>
      <c r="C194" s="53"/>
      <c r="D194" s="53"/>
      <c r="E194" s="47"/>
      <c r="F194" s="56"/>
      <c r="G194" s="56"/>
      <c r="H194" s="56"/>
      <c r="I194" s="70"/>
    </row>
    <row r="195" spans="2:9">
      <c r="B195" s="52"/>
      <c r="C195" s="53"/>
      <c r="D195" s="53"/>
      <c r="E195" s="57"/>
      <c r="F195" s="56"/>
      <c r="G195" s="56"/>
      <c r="H195" s="56"/>
      <c r="I195" s="70"/>
    </row>
    <row r="196" spans="2:9">
      <c r="B196" s="52"/>
      <c r="C196" s="53"/>
      <c r="D196" s="53"/>
      <c r="E196" s="47"/>
      <c r="F196" s="56"/>
      <c r="G196" s="56"/>
      <c r="H196" s="56"/>
      <c r="I196" s="70"/>
    </row>
    <row r="197" spans="2:9">
      <c r="B197" s="52"/>
      <c r="C197" s="53"/>
      <c r="D197" s="53"/>
      <c r="E197" s="47"/>
      <c r="F197" s="56"/>
      <c r="G197" s="56"/>
      <c r="H197" s="56"/>
      <c r="I197" s="70"/>
    </row>
    <row r="198" spans="2:9">
      <c r="B198" s="52"/>
      <c r="C198" s="53"/>
      <c r="D198" s="53"/>
      <c r="E198" s="47"/>
      <c r="F198" s="56"/>
      <c r="G198" s="56"/>
      <c r="H198" s="56"/>
      <c r="I198" s="70"/>
    </row>
    <row r="199" spans="2:9">
      <c r="B199" s="52"/>
      <c r="C199" s="53"/>
      <c r="D199" s="53"/>
      <c r="E199" s="47"/>
      <c r="F199" s="56"/>
      <c r="G199" s="56"/>
      <c r="H199" s="56"/>
      <c r="I199" s="70"/>
    </row>
    <row r="200" spans="2:9">
      <c r="B200" s="52"/>
      <c r="C200" s="53"/>
      <c r="D200" s="53"/>
      <c r="E200" s="47"/>
      <c r="F200" s="56"/>
      <c r="G200" s="56"/>
      <c r="H200" s="56"/>
      <c r="I200" s="70"/>
    </row>
    <row r="201" spans="2:9">
      <c r="B201" s="52"/>
      <c r="C201" s="53"/>
      <c r="D201" s="53"/>
      <c r="E201" s="47"/>
      <c r="F201" s="56"/>
      <c r="G201" s="56"/>
      <c r="H201" s="56"/>
      <c r="I201" s="70"/>
    </row>
    <row r="202" spans="2:9">
      <c r="B202" s="52"/>
      <c r="C202" s="53"/>
      <c r="D202" s="53"/>
      <c r="E202" s="47"/>
      <c r="F202" s="56"/>
      <c r="G202" s="56"/>
      <c r="H202" s="56"/>
      <c r="I202" s="70"/>
    </row>
    <row r="203" spans="2:9">
      <c r="B203" s="52"/>
      <c r="C203" s="53"/>
      <c r="D203" s="53"/>
      <c r="E203" s="47"/>
      <c r="F203" s="56"/>
      <c r="G203" s="56"/>
      <c r="H203" s="56"/>
      <c r="I203" s="70"/>
    </row>
    <row r="204" spans="2:9">
      <c r="B204" s="52"/>
      <c r="C204" s="53"/>
      <c r="D204" s="53"/>
      <c r="E204" s="47"/>
      <c r="F204" s="56"/>
      <c r="G204" s="56"/>
      <c r="H204" s="56"/>
      <c r="I204" s="70"/>
    </row>
    <row r="205" spans="2:9">
      <c r="B205" s="52"/>
      <c r="C205" s="53"/>
      <c r="D205" s="53"/>
      <c r="E205" s="57"/>
      <c r="F205" s="56"/>
      <c r="G205" s="56"/>
      <c r="H205" s="56"/>
      <c r="I205" s="70"/>
    </row>
    <row r="206" spans="2:9">
      <c r="B206" s="52"/>
      <c r="C206" s="53"/>
      <c r="D206" s="53"/>
      <c r="E206" s="57"/>
      <c r="F206" s="56"/>
      <c r="G206" s="56"/>
      <c r="H206" s="56"/>
      <c r="I206" s="70"/>
    </row>
    <row r="207" spans="2:9">
      <c r="B207" s="52"/>
      <c r="C207" s="53"/>
      <c r="D207" s="53"/>
      <c r="E207" s="57"/>
      <c r="F207" s="56"/>
      <c r="G207" s="56"/>
      <c r="H207" s="56"/>
      <c r="I207" s="70"/>
    </row>
    <row r="208" spans="2:9">
      <c r="B208" s="52"/>
      <c r="C208" s="53"/>
      <c r="D208" s="53"/>
      <c r="E208" s="57"/>
      <c r="F208" s="56"/>
      <c r="G208" s="56"/>
      <c r="H208" s="56"/>
      <c r="I208" s="70"/>
    </row>
    <row r="209" spans="2:9">
      <c r="B209" s="52"/>
      <c r="C209" s="53"/>
      <c r="D209" s="53"/>
      <c r="E209" s="57"/>
      <c r="F209" s="56"/>
      <c r="G209" s="56"/>
      <c r="H209" s="56"/>
      <c r="I209" s="70"/>
    </row>
    <row r="210" spans="2:9">
      <c r="B210" s="52"/>
      <c r="C210" s="53"/>
      <c r="D210" s="53"/>
      <c r="E210" s="57"/>
      <c r="F210" s="56"/>
      <c r="G210" s="56"/>
      <c r="H210" s="56"/>
      <c r="I210" s="70"/>
    </row>
    <row r="211" spans="2:9">
      <c r="B211" s="52"/>
      <c r="C211" s="53"/>
      <c r="D211" s="53"/>
      <c r="E211" s="47"/>
      <c r="F211" s="56"/>
      <c r="G211" s="56"/>
      <c r="H211" s="56"/>
      <c r="I211" s="70"/>
    </row>
    <row r="212" spans="2:9">
      <c r="B212" s="52"/>
      <c r="C212" s="53"/>
      <c r="D212" s="53"/>
      <c r="E212" s="57"/>
      <c r="F212" s="56"/>
      <c r="G212" s="56"/>
      <c r="H212" s="56"/>
      <c r="I212" s="70"/>
    </row>
    <row r="213" spans="2:9">
      <c r="B213" s="52"/>
      <c r="C213" s="53"/>
      <c r="D213" s="53"/>
      <c r="E213" s="47"/>
      <c r="F213" s="56"/>
      <c r="G213" s="56"/>
      <c r="H213" s="56"/>
      <c r="I213" s="70"/>
    </row>
    <row r="214" spans="2:9">
      <c r="B214" s="52"/>
      <c r="C214" s="53"/>
      <c r="D214" s="53"/>
      <c r="E214" s="58"/>
      <c r="F214" s="56"/>
      <c r="G214" s="56"/>
      <c r="H214" s="56"/>
      <c r="I214" s="70"/>
    </row>
    <row r="215" spans="2:9">
      <c r="B215" s="52"/>
      <c r="C215" s="53"/>
      <c r="D215" s="53"/>
      <c r="E215" s="47"/>
      <c r="F215" s="56"/>
      <c r="G215" s="56"/>
      <c r="H215" s="56"/>
      <c r="I215" s="70"/>
    </row>
    <row r="216" spans="2:9">
      <c r="B216" s="52"/>
      <c r="C216" s="53"/>
      <c r="D216" s="53"/>
      <c r="E216" s="57"/>
      <c r="F216" s="56"/>
      <c r="G216" s="56"/>
      <c r="H216" s="56"/>
      <c r="I216" s="70"/>
    </row>
    <row r="217" spans="2:9">
      <c r="B217" s="52"/>
      <c r="C217" s="53"/>
      <c r="D217" s="53"/>
      <c r="E217" s="47"/>
      <c r="F217" s="56"/>
      <c r="G217" s="56"/>
      <c r="H217" s="56"/>
      <c r="I217" s="70"/>
    </row>
    <row r="218" spans="2:9">
      <c r="B218" s="52"/>
      <c r="C218" s="53"/>
      <c r="D218" s="53"/>
      <c r="E218" s="47"/>
      <c r="F218" s="56"/>
      <c r="G218" s="56"/>
      <c r="H218" s="56"/>
      <c r="I218" s="70"/>
    </row>
    <row r="219" spans="2:9">
      <c r="B219" s="52"/>
      <c r="C219" s="53"/>
      <c r="D219" s="53"/>
      <c r="E219" s="47"/>
      <c r="F219" s="56"/>
      <c r="G219" s="56"/>
      <c r="H219" s="56"/>
      <c r="I219" s="70"/>
    </row>
    <row r="220" spans="2:9">
      <c r="B220" s="52"/>
      <c r="C220" s="53"/>
      <c r="D220" s="53"/>
      <c r="E220" s="47"/>
      <c r="F220" s="56"/>
      <c r="G220" s="56"/>
      <c r="H220" s="56"/>
      <c r="I220" s="70"/>
    </row>
    <row r="221" spans="2:9">
      <c r="B221" s="52"/>
      <c r="C221" s="53"/>
      <c r="D221" s="53"/>
      <c r="E221" s="47"/>
      <c r="F221" s="56"/>
      <c r="G221" s="56"/>
      <c r="H221" s="56"/>
      <c r="I221" s="70"/>
    </row>
    <row r="222" spans="2:9">
      <c r="B222" s="52"/>
      <c r="C222" s="53"/>
      <c r="D222" s="53"/>
      <c r="E222" s="47"/>
      <c r="F222" s="56"/>
      <c r="G222" s="56"/>
      <c r="H222" s="56"/>
      <c r="I222" s="70"/>
    </row>
    <row r="223" spans="2:9">
      <c r="B223" s="52"/>
      <c r="C223" s="53"/>
      <c r="D223" s="53"/>
      <c r="E223" s="47"/>
      <c r="F223" s="56"/>
      <c r="G223" s="56"/>
      <c r="H223" s="56"/>
      <c r="I223" s="70"/>
    </row>
    <row r="224" spans="2:9">
      <c r="B224" s="52"/>
      <c r="C224" s="53"/>
      <c r="D224" s="53"/>
      <c r="E224" s="47"/>
      <c r="F224" s="56"/>
      <c r="G224" s="56"/>
      <c r="H224" s="56"/>
      <c r="I224" s="70"/>
    </row>
    <row r="225" spans="2:9">
      <c r="B225" s="52"/>
      <c r="C225" s="53"/>
      <c r="D225" s="53"/>
      <c r="E225" s="47"/>
      <c r="F225" s="56"/>
      <c r="G225" s="56"/>
      <c r="H225" s="56"/>
      <c r="I225" s="70"/>
    </row>
    <row r="226" spans="2:9">
      <c r="B226" s="52"/>
      <c r="C226" s="53"/>
      <c r="D226" s="53"/>
      <c r="E226" s="57"/>
      <c r="F226" s="56"/>
      <c r="G226" s="56"/>
      <c r="H226" s="56"/>
      <c r="I226" s="70"/>
    </row>
    <row r="227" spans="2:9">
      <c r="B227" s="52"/>
      <c r="C227" s="53"/>
      <c r="D227" s="53"/>
      <c r="E227" s="57"/>
      <c r="F227" s="56"/>
      <c r="G227" s="56"/>
      <c r="H227" s="56"/>
      <c r="I227" s="70"/>
    </row>
    <row r="228" spans="2:9">
      <c r="B228" s="52"/>
      <c r="C228" s="53"/>
      <c r="D228" s="53"/>
      <c r="E228" s="57"/>
      <c r="F228" s="56"/>
      <c r="G228" s="56"/>
      <c r="H228" s="56"/>
      <c r="I228" s="70"/>
    </row>
    <row r="229" spans="2:9">
      <c r="B229" s="52"/>
      <c r="C229" s="53"/>
      <c r="D229" s="53"/>
      <c r="E229" s="57"/>
      <c r="F229" s="56"/>
      <c r="G229" s="56"/>
      <c r="H229" s="56"/>
      <c r="I229" s="70"/>
    </row>
    <row r="230" spans="2:9">
      <c r="B230" s="52"/>
      <c r="C230" s="53"/>
      <c r="D230" s="53"/>
      <c r="E230" s="57"/>
      <c r="F230" s="56"/>
      <c r="G230" s="56"/>
      <c r="H230" s="56"/>
      <c r="I230" s="70"/>
    </row>
    <row r="231" spans="2:9">
      <c r="B231" s="52"/>
      <c r="C231" s="53"/>
      <c r="D231" s="53"/>
      <c r="E231" s="57"/>
      <c r="F231" s="56"/>
      <c r="G231" s="56"/>
      <c r="H231" s="56"/>
      <c r="I231" s="70"/>
    </row>
    <row r="232" spans="2:9">
      <c r="B232" s="52"/>
      <c r="C232" s="53"/>
      <c r="D232" s="53"/>
      <c r="E232" s="47"/>
      <c r="F232" s="56"/>
      <c r="G232" s="56"/>
      <c r="H232" s="56"/>
      <c r="I232" s="70"/>
    </row>
    <row r="233" spans="2:9">
      <c r="B233" s="52"/>
      <c r="C233" s="53"/>
      <c r="D233" s="53"/>
      <c r="E233" s="57"/>
      <c r="F233" s="56"/>
      <c r="G233" s="56"/>
      <c r="H233" s="56"/>
      <c r="I233" s="70"/>
    </row>
    <row r="234" spans="2:9">
      <c r="B234" s="52"/>
      <c r="C234" s="53"/>
      <c r="D234" s="53"/>
      <c r="E234" s="47"/>
      <c r="F234" s="56"/>
      <c r="G234" s="56"/>
      <c r="H234" s="56"/>
      <c r="I234" s="70"/>
    </row>
    <row r="235" spans="2:9">
      <c r="B235" s="52"/>
      <c r="C235" s="53"/>
      <c r="D235" s="53"/>
      <c r="E235" s="58"/>
      <c r="F235" s="56"/>
      <c r="G235" s="56"/>
      <c r="H235" s="56"/>
      <c r="I235" s="70"/>
    </row>
    <row r="236" spans="2:9">
      <c r="B236" s="52"/>
      <c r="C236" s="53"/>
      <c r="D236" s="53"/>
      <c r="E236" s="47"/>
      <c r="F236" s="56"/>
      <c r="G236" s="56"/>
      <c r="H236" s="56"/>
      <c r="I236" s="70"/>
    </row>
    <row r="237" spans="2:9">
      <c r="B237" s="52"/>
      <c r="C237" s="53"/>
      <c r="D237" s="53"/>
      <c r="E237" s="57"/>
      <c r="F237" s="56"/>
      <c r="G237" s="56"/>
      <c r="H237" s="56"/>
      <c r="I237" s="70"/>
    </row>
    <row r="238" spans="2:9">
      <c r="B238" s="52"/>
      <c r="C238" s="53"/>
      <c r="D238" s="53"/>
      <c r="E238" s="47"/>
      <c r="F238" s="56"/>
      <c r="G238" s="56"/>
      <c r="H238" s="56"/>
      <c r="I238" s="70"/>
    </row>
    <row r="239" spans="2:9">
      <c r="B239" s="52"/>
      <c r="C239" s="53"/>
      <c r="D239" s="53"/>
      <c r="E239" s="47"/>
      <c r="F239" s="56"/>
      <c r="G239" s="56"/>
      <c r="H239" s="56"/>
      <c r="I239" s="70"/>
    </row>
    <row r="240" spans="2:9">
      <c r="B240" s="52"/>
      <c r="C240" s="53"/>
      <c r="D240" s="53"/>
      <c r="E240" s="47"/>
      <c r="F240" s="56"/>
      <c r="G240" s="56"/>
      <c r="H240" s="56"/>
      <c r="I240" s="70"/>
    </row>
    <row r="241" spans="2:9">
      <c r="B241" s="52"/>
      <c r="C241" s="53"/>
      <c r="D241" s="53"/>
      <c r="E241" s="47"/>
      <c r="F241" s="56"/>
      <c r="G241" s="56"/>
      <c r="H241" s="56"/>
      <c r="I241" s="70"/>
    </row>
    <row r="242" spans="2:9">
      <c r="B242" s="52"/>
      <c r="C242" s="53"/>
      <c r="D242" s="53"/>
      <c r="E242" s="47"/>
      <c r="F242" s="56"/>
      <c r="G242" s="56"/>
      <c r="H242" s="56"/>
      <c r="I242" s="70"/>
    </row>
    <row r="243" spans="2:9">
      <c r="B243" s="52"/>
      <c r="C243" s="53"/>
      <c r="D243" s="53"/>
      <c r="E243" s="47"/>
      <c r="F243" s="56"/>
      <c r="G243" s="56"/>
      <c r="H243" s="56"/>
      <c r="I243" s="70"/>
    </row>
    <row r="244" spans="2:9">
      <c r="B244" s="52"/>
      <c r="C244" s="53"/>
      <c r="D244" s="53"/>
      <c r="E244" s="47"/>
      <c r="F244" s="56"/>
      <c r="G244" s="56"/>
      <c r="H244" s="56"/>
      <c r="I244" s="70"/>
    </row>
    <row r="245" spans="2:9">
      <c r="B245" s="52"/>
      <c r="C245" s="53"/>
      <c r="D245" s="53"/>
      <c r="E245" s="47"/>
      <c r="F245" s="56"/>
      <c r="G245" s="56"/>
      <c r="H245" s="56"/>
      <c r="I245" s="70"/>
    </row>
    <row r="246" spans="2:9">
      <c r="B246" s="52"/>
      <c r="C246" s="53"/>
      <c r="D246" s="53"/>
      <c r="E246" s="47"/>
      <c r="F246" s="56"/>
      <c r="G246" s="56"/>
      <c r="H246" s="56"/>
      <c r="I246" s="70"/>
    </row>
    <row r="247" spans="2:9">
      <c r="B247" s="52"/>
      <c r="C247" s="53"/>
      <c r="D247" s="53"/>
      <c r="E247" s="57"/>
      <c r="F247" s="56"/>
      <c r="G247" s="56"/>
      <c r="H247" s="56"/>
      <c r="I247" s="70"/>
    </row>
    <row r="248" spans="2:9">
      <c r="B248" s="52"/>
      <c r="C248" s="53"/>
      <c r="D248" s="53"/>
      <c r="E248" s="57"/>
      <c r="F248" s="56"/>
      <c r="G248" s="56"/>
      <c r="H248" s="56"/>
      <c r="I248" s="70"/>
    </row>
    <row r="249" spans="2:9">
      <c r="B249" s="52"/>
      <c r="C249" s="53"/>
      <c r="D249" s="53"/>
      <c r="E249" s="57"/>
      <c r="F249" s="56"/>
      <c r="G249" s="56"/>
      <c r="H249" s="56"/>
      <c r="I249" s="70"/>
    </row>
    <row r="250" spans="2:9">
      <c r="B250" s="52"/>
      <c r="C250" s="53"/>
      <c r="D250" s="53"/>
      <c r="E250" s="57"/>
      <c r="F250" s="56"/>
      <c r="G250" s="56"/>
      <c r="H250" s="56"/>
      <c r="I250" s="70"/>
    </row>
    <row r="251" spans="2:9">
      <c r="B251" s="52"/>
      <c r="C251" s="53"/>
      <c r="D251" s="53"/>
      <c r="E251" s="57"/>
      <c r="F251" s="56"/>
      <c r="G251" s="56"/>
      <c r="H251" s="56"/>
      <c r="I251" s="70"/>
    </row>
    <row r="252" spans="2:9">
      <c r="B252" s="52"/>
      <c r="C252" s="53"/>
      <c r="D252" s="53"/>
      <c r="E252" s="57"/>
      <c r="F252" s="56"/>
      <c r="G252" s="56"/>
      <c r="H252" s="56"/>
      <c r="I252" s="70"/>
    </row>
    <row r="253" spans="2:9">
      <c r="B253" s="52"/>
      <c r="C253" s="53"/>
      <c r="D253" s="53"/>
      <c r="E253" s="47"/>
      <c r="F253" s="56"/>
      <c r="G253" s="56"/>
      <c r="H253" s="56"/>
      <c r="I253" s="70"/>
    </row>
    <row r="254" spans="2:9">
      <c r="B254" s="52"/>
      <c r="C254" s="53"/>
      <c r="D254" s="53"/>
      <c r="E254" s="57"/>
      <c r="F254" s="56"/>
      <c r="G254" s="56"/>
      <c r="H254" s="56"/>
      <c r="I254" s="70"/>
    </row>
    <row r="255" spans="2:9">
      <c r="B255" s="52"/>
      <c r="C255" s="53"/>
      <c r="D255" s="53"/>
      <c r="E255" s="47"/>
      <c r="F255" s="56"/>
      <c r="G255" s="56"/>
      <c r="H255" s="56"/>
      <c r="I255" s="70"/>
    </row>
    <row r="256" spans="2:9">
      <c r="B256" s="52"/>
      <c r="C256" s="53"/>
      <c r="D256" s="53"/>
      <c r="E256" s="58"/>
      <c r="F256" s="56"/>
      <c r="G256" s="56"/>
      <c r="H256" s="56"/>
      <c r="I256" s="70"/>
    </row>
    <row r="257" spans="2:9">
      <c r="B257" s="52"/>
      <c r="C257" s="53"/>
      <c r="D257" s="53"/>
      <c r="E257" s="47"/>
      <c r="F257" s="56"/>
      <c r="G257" s="56"/>
      <c r="H257" s="56"/>
      <c r="I257" s="70"/>
    </row>
    <row r="258" spans="2:9">
      <c r="B258" s="52"/>
      <c r="C258" s="53"/>
      <c r="D258" s="53"/>
      <c r="E258" s="57"/>
      <c r="F258" s="56"/>
      <c r="G258" s="56"/>
      <c r="H258" s="56"/>
      <c r="I258" s="70"/>
    </row>
    <row r="259" spans="2:9">
      <c r="B259" s="52"/>
      <c r="C259" s="53"/>
      <c r="D259" s="53"/>
      <c r="E259" s="47"/>
      <c r="F259" s="56"/>
      <c r="G259" s="56"/>
      <c r="H259" s="56"/>
      <c r="I259" s="70"/>
    </row>
    <row r="260" spans="2:9">
      <c r="B260" s="52"/>
      <c r="C260" s="53"/>
      <c r="D260" s="53"/>
      <c r="E260" s="47"/>
      <c r="F260" s="56"/>
      <c r="G260" s="56"/>
      <c r="H260" s="56"/>
      <c r="I260" s="70"/>
    </row>
    <row r="261" spans="2:9">
      <c r="B261" s="52"/>
      <c r="C261" s="53"/>
      <c r="D261" s="53"/>
      <c r="E261" s="47"/>
      <c r="F261" s="56"/>
      <c r="G261" s="56"/>
      <c r="H261" s="56"/>
      <c r="I261" s="70"/>
    </row>
    <row r="262" spans="2:9">
      <c r="B262" s="52"/>
      <c r="C262" s="53"/>
      <c r="D262" s="53"/>
      <c r="E262" s="47"/>
      <c r="F262" s="56"/>
      <c r="G262" s="56"/>
      <c r="H262" s="56"/>
      <c r="I262" s="70"/>
    </row>
    <row r="263" spans="2:9">
      <c r="B263" s="52"/>
      <c r="C263" s="53"/>
      <c r="D263" s="53"/>
      <c r="E263" s="47"/>
      <c r="F263" s="56"/>
      <c r="G263" s="56"/>
      <c r="H263" s="56"/>
      <c r="I263" s="70"/>
    </row>
    <row r="264" spans="2:9">
      <c r="B264" s="52"/>
      <c r="C264" s="53"/>
      <c r="D264" s="53"/>
      <c r="E264" s="47"/>
      <c r="F264" s="56"/>
      <c r="G264" s="56"/>
      <c r="H264" s="56"/>
      <c r="I264" s="70"/>
    </row>
    <row r="265" spans="2:9">
      <c r="B265" s="52"/>
      <c r="C265" s="53"/>
      <c r="D265" s="53"/>
      <c r="E265" s="47"/>
      <c r="F265" s="56"/>
      <c r="G265" s="56"/>
      <c r="H265" s="56"/>
      <c r="I265" s="70"/>
    </row>
    <row r="266" spans="2:9">
      <c r="B266" s="52"/>
      <c r="C266" s="53"/>
      <c r="D266" s="53"/>
      <c r="E266" s="47"/>
      <c r="F266" s="56"/>
      <c r="G266" s="56"/>
      <c r="H266" s="56"/>
      <c r="I266" s="70"/>
    </row>
    <row r="267" spans="2:9">
      <c r="B267" s="52"/>
      <c r="C267" s="53"/>
      <c r="D267" s="53"/>
      <c r="E267" s="47"/>
      <c r="F267" s="56"/>
      <c r="G267" s="56"/>
      <c r="H267" s="56"/>
      <c r="I267" s="70"/>
    </row>
    <row r="268" spans="2:9">
      <c r="B268" s="52"/>
      <c r="C268" s="53"/>
      <c r="D268" s="53"/>
      <c r="E268" s="57"/>
      <c r="F268" s="56"/>
      <c r="G268" s="56"/>
      <c r="H268" s="56"/>
      <c r="I268" s="70"/>
    </row>
    <row r="269" spans="2:9">
      <c r="B269" s="52"/>
      <c r="C269" s="53"/>
      <c r="D269" s="53"/>
      <c r="E269" s="57"/>
      <c r="F269" s="56"/>
      <c r="G269" s="56"/>
      <c r="H269" s="56"/>
      <c r="I269" s="70"/>
    </row>
    <row r="270" spans="2:9">
      <c r="B270" s="52"/>
      <c r="C270" s="53"/>
      <c r="D270" s="53"/>
      <c r="E270" s="57"/>
      <c r="F270" s="56"/>
      <c r="G270" s="56"/>
      <c r="H270" s="56"/>
      <c r="I270" s="70"/>
    </row>
    <row r="271" spans="2:9">
      <c r="B271" s="52"/>
      <c r="C271" s="53"/>
      <c r="D271" s="53"/>
      <c r="E271" s="57"/>
      <c r="F271" s="56"/>
      <c r="G271" s="56"/>
      <c r="H271" s="56"/>
      <c r="I271" s="70"/>
    </row>
    <row r="272" spans="2:9">
      <c r="B272" s="52"/>
      <c r="C272" s="53"/>
      <c r="D272" s="53"/>
      <c r="E272" s="57"/>
      <c r="F272" s="56"/>
      <c r="G272" s="56"/>
      <c r="H272" s="56"/>
      <c r="I272" s="70"/>
    </row>
    <row r="273" spans="2:9">
      <c r="B273" s="52"/>
      <c r="C273" s="53"/>
      <c r="D273" s="53"/>
      <c r="E273" s="57"/>
      <c r="F273" s="56"/>
      <c r="G273" s="56"/>
      <c r="H273" s="56"/>
      <c r="I273" s="70"/>
    </row>
    <row r="274" spans="2:9">
      <c r="B274" s="52"/>
      <c r="C274" s="53"/>
      <c r="D274" s="53"/>
      <c r="E274" s="47"/>
      <c r="F274" s="56"/>
      <c r="G274" s="56"/>
      <c r="H274" s="56"/>
      <c r="I274" s="70"/>
    </row>
    <row r="275" spans="2:9">
      <c r="B275" s="52"/>
      <c r="C275" s="53"/>
      <c r="D275" s="53"/>
      <c r="E275" s="57"/>
      <c r="F275" s="56"/>
      <c r="G275" s="56"/>
      <c r="H275" s="56"/>
      <c r="I275" s="70"/>
    </row>
    <row r="276" spans="2:9">
      <c r="B276" s="52"/>
      <c r="C276" s="53"/>
      <c r="D276" s="53"/>
      <c r="E276" s="47"/>
      <c r="F276" s="56"/>
      <c r="G276" s="56"/>
      <c r="H276" s="56"/>
      <c r="I276" s="70"/>
    </row>
    <row r="277" spans="2:9">
      <c r="B277" s="52"/>
      <c r="C277" s="53"/>
      <c r="D277" s="53"/>
      <c r="E277" s="58"/>
      <c r="F277" s="56"/>
      <c r="G277" s="56"/>
      <c r="H277" s="56"/>
      <c r="I277" s="70"/>
    </row>
    <row r="278" spans="2:9">
      <c r="B278" s="52"/>
      <c r="C278" s="53"/>
      <c r="D278" s="53"/>
      <c r="E278" s="47"/>
      <c r="F278" s="56"/>
      <c r="G278" s="56"/>
      <c r="H278" s="56"/>
      <c r="I278" s="70"/>
    </row>
    <row r="279" spans="2:9">
      <c r="B279" s="52"/>
      <c r="C279" s="53"/>
      <c r="D279" s="53"/>
      <c r="E279" s="57"/>
      <c r="F279" s="56"/>
      <c r="G279" s="56"/>
      <c r="H279" s="56"/>
      <c r="I279" s="70"/>
    </row>
    <row r="280" spans="2:9">
      <c r="B280" s="52"/>
      <c r="C280" s="53"/>
      <c r="D280" s="53"/>
      <c r="E280" s="47"/>
      <c r="F280" s="56"/>
      <c r="G280" s="56"/>
      <c r="H280" s="56"/>
      <c r="I280" s="70"/>
    </row>
    <row r="281" spans="2:9">
      <c r="B281" s="52"/>
      <c r="C281" s="53"/>
      <c r="D281" s="53"/>
      <c r="E281" s="47"/>
      <c r="F281" s="56"/>
      <c r="G281" s="56"/>
      <c r="H281" s="56"/>
      <c r="I281" s="70"/>
    </row>
    <row r="282" spans="2:9">
      <c r="B282" s="52"/>
      <c r="C282" s="53"/>
      <c r="D282" s="53"/>
      <c r="E282" s="47"/>
      <c r="F282" s="56"/>
      <c r="G282" s="56"/>
      <c r="H282" s="56"/>
      <c r="I282" s="70"/>
    </row>
    <row r="283" spans="2:9">
      <c r="B283" s="52"/>
      <c r="C283" s="53"/>
      <c r="D283" s="53"/>
      <c r="E283" s="47"/>
      <c r="F283" s="56"/>
      <c r="G283" s="56"/>
      <c r="H283" s="56"/>
      <c r="I283" s="70"/>
    </row>
    <row r="284" spans="2:9">
      <c r="B284" s="52"/>
      <c r="C284" s="53"/>
      <c r="D284" s="53"/>
      <c r="E284" s="47"/>
      <c r="F284" s="56"/>
      <c r="G284" s="56"/>
      <c r="H284" s="56"/>
      <c r="I284" s="70"/>
    </row>
    <row r="285" spans="2:9">
      <c r="B285" s="52"/>
      <c r="C285" s="53"/>
      <c r="D285" s="53"/>
      <c r="E285" s="47"/>
      <c r="F285" s="56"/>
      <c r="G285" s="56"/>
      <c r="H285" s="56"/>
      <c r="I285" s="70"/>
    </row>
    <row r="286" spans="2:9">
      <c r="B286" s="52"/>
      <c r="C286" s="53"/>
      <c r="D286" s="53"/>
      <c r="E286" s="47"/>
      <c r="F286" s="56"/>
      <c r="G286" s="56"/>
      <c r="H286" s="56"/>
      <c r="I286" s="70"/>
    </row>
    <row r="287" spans="2:9">
      <c r="B287" s="52"/>
      <c r="C287" s="53"/>
      <c r="D287" s="53"/>
      <c r="E287" s="47"/>
      <c r="F287" s="56"/>
      <c r="G287" s="56"/>
      <c r="H287" s="56"/>
      <c r="I287" s="70"/>
    </row>
    <row r="288" spans="2:9">
      <c r="B288" s="52"/>
      <c r="C288" s="53"/>
      <c r="D288" s="53"/>
      <c r="E288" s="47"/>
      <c r="F288" s="56"/>
      <c r="G288" s="56"/>
      <c r="H288" s="56"/>
      <c r="I288" s="70"/>
    </row>
    <row r="289" spans="2:9">
      <c r="B289" s="52"/>
      <c r="C289" s="53"/>
      <c r="D289" s="53"/>
      <c r="E289" s="57"/>
      <c r="F289" s="56"/>
      <c r="G289" s="56"/>
      <c r="H289" s="56"/>
      <c r="I289" s="70"/>
    </row>
    <row r="290" spans="2:9">
      <c r="B290" s="52"/>
      <c r="C290" s="53"/>
      <c r="D290" s="53"/>
      <c r="E290" s="57"/>
      <c r="F290" s="56"/>
      <c r="G290" s="56"/>
      <c r="H290" s="56"/>
      <c r="I290" s="70"/>
    </row>
    <row r="291" spans="2:9">
      <c r="B291" s="52"/>
      <c r="C291" s="53"/>
      <c r="D291" s="53"/>
      <c r="E291" s="57"/>
      <c r="F291" s="56"/>
      <c r="G291" s="56"/>
      <c r="H291" s="56"/>
      <c r="I291" s="70"/>
    </row>
    <row r="292" spans="2:9">
      <c r="B292" s="52"/>
      <c r="C292" s="53"/>
      <c r="D292" s="53"/>
      <c r="E292" s="57"/>
      <c r="F292" s="56"/>
      <c r="G292" s="56"/>
      <c r="H292" s="56"/>
      <c r="I292" s="70"/>
    </row>
    <row r="293" spans="2:9">
      <c r="B293" s="52"/>
      <c r="C293" s="53"/>
      <c r="D293" s="53"/>
      <c r="E293" s="57"/>
      <c r="F293" s="56"/>
      <c r="G293" s="56"/>
      <c r="H293" s="56"/>
      <c r="I293" s="70"/>
    </row>
    <row r="294" spans="2:9">
      <c r="B294" s="52"/>
      <c r="C294" s="53"/>
      <c r="D294" s="53"/>
      <c r="E294" s="57"/>
      <c r="F294" s="56"/>
      <c r="G294" s="56"/>
      <c r="H294" s="56"/>
      <c r="I294" s="70"/>
    </row>
    <row r="295" spans="2:9">
      <c r="B295" s="52"/>
      <c r="C295" s="53"/>
      <c r="D295" s="53"/>
      <c r="E295" s="47"/>
      <c r="F295" s="56"/>
      <c r="G295" s="56"/>
      <c r="H295" s="56"/>
      <c r="I295" s="70"/>
    </row>
    <row r="296" spans="2:9">
      <c r="B296" s="52"/>
      <c r="C296" s="53"/>
      <c r="D296" s="53"/>
      <c r="E296" s="57"/>
      <c r="F296" s="56"/>
      <c r="G296" s="56"/>
      <c r="H296" s="56"/>
      <c r="I296" s="70"/>
    </row>
    <row r="297" spans="2:9">
      <c r="B297" s="52"/>
      <c r="C297" s="53"/>
      <c r="D297" s="53"/>
      <c r="E297" s="47"/>
      <c r="F297" s="56"/>
      <c r="G297" s="56"/>
      <c r="H297" s="56"/>
      <c r="I297" s="70"/>
    </row>
    <row r="298" spans="2:9">
      <c r="B298" s="52"/>
      <c r="C298" s="53"/>
      <c r="D298" s="53"/>
      <c r="E298" s="58"/>
      <c r="F298" s="56"/>
      <c r="G298" s="56"/>
      <c r="H298" s="56"/>
      <c r="I298" s="70"/>
    </row>
    <row r="299" spans="2:9">
      <c r="B299" s="52"/>
      <c r="C299" s="53"/>
      <c r="D299" s="53"/>
      <c r="E299" s="47"/>
      <c r="F299" s="56"/>
      <c r="G299" s="56"/>
      <c r="H299" s="56"/>
      <c r="I299" s="70"/>
    </row>
    <row r="300" spans="2:9">
      <c r="B300" s="52"/>
      <c r="C300" s="53"/>
      <c r="D300" s="53"/>
      <c r="E300" s="57"/>
      <c r="F300" s="56"/>
      <c r="G300" s="56"/>
      <c r="H300" s="56"/>
      <c r="I300" s="70"/>
    </row>
    <row r="301" spans="2:9">
      <c r="B301" s="52"/>
      <c r="C301" s="53"/>
      <c r="D301" s="53"/>
      <c r="E301" s="47"/>
      <c r="F301" s="56"/>
      <c r="G301" s="56"/>
      <c r="H301" s="56"/>
      <c r="I301" s="70"/>
    </row>
    <row r="302" spans="2:9">
      <c r="B302" s="52"/>
      <c r="C302" s="53"/>
      <c r="D302" s="53"/>
      <c r="E302" s="47"/>
      <c r="F302" s="56"/>
      <c r="G302" s="56"/>
      <c r="H302" s="56"/>
      <c r="I302" s="70"/>
    </row>
    <row r="303" spans="2:9">
      <c r="B303" s="52"/>
      <c r="C303" s="53"/>
      <c r="D303" s="53"/>
      <c r="E303" s="47"/>
      <c r="F303" s="56"/>
      <c r="G303" s="56"/>
      <c r="H303" s="56"/>
      <c r="I303" s="70"/>
    </row>
    <row r="304" spans="2:9">
      <c r="B304" s="52"/>
      <c r="C304" s="53"/>
      <c r="D304" s="53"/>
      <c r="E304" s="47"/>
      <c r="F304" s="56"/>
      <c r="G304" s="56"/>
      <c r="H304" s="56"/>
      <c r="I304" s="70"/>
    </row>
    <row r="305" spans="2:9">
      <c r="B305" s="52"/>
      <c r="C305" s="53"/>
      <c r="D305" s="53"/>
      <c r="E305" s="47"/>
      <c r="F305" s="56"/>
      <c r="G305" s="56"/>
      <c r="H305" s="56"/>
      <c r="I305" s="70"/>
    </row>
    <row r="306" spans="2:9">
      <c r="B306" s="52"/>
      <c r="C306" s="53"/>
      <c r="D306" s="53"/>
      <c r="E306" s="47"/>
      <c r="F306" s="56"/>
      <c r="G306" s="56"/>
      <c r="H306" s="56"/>
      <c r="I306" s="70"/>
    </row>
    <row r="307" spans="2:9">
      <c r="B307" s="52"/>
      <c r="C307" s="53"/>
      <c r="D307" s="53"/>
      <c r="E307" s="47"/>
      <c r="F307" s="56"/>
      <c r="G307" s="56"/>
      <c r="H307" s="56"/>
      <c r="I307" s="70"/>
    </row>
    <row r="308" spans="2:9">
      <c r="B308" s="52"/>
      <c r="C308" s="53"/>
      <c r="D308" s="53"/>
      <c r="E308" s="47"/>
      <c r="F308" s="56"/>
      <c r="G308" s="56"/>
      <c r="H308" s="56"/>
      <c r="I308" s="70"/>
    </row>
    <row r="309" spans="2:9">
      <c r="B309" s="52"/>
      <c r="C309" s="53"/>
      <c r="D309" s="53"/>
      <c r="E309" s="47"/>
      <c r="F309" s="56"/>
      <c r="G309" s="56"/>
      <c r="H309" s="56"/>
      <c r="I309" s="70"/>
    </row>
    <row r="310" spans="2:9">
      <c r="B310" s="52"/>
      <c r="C310" s="53"/>
      <c r="D310" s="53"/>
      <c r="E310" s="57"/>
      <c r="F310" s="56"/>
      <c r="G310" s="56"/>
      <c r="H310" s="56"/>
      <c r="I310" s="70"/>
    </row>
    <row r="311" spans="2:9">
      <c r="B311" s="52"/>
      <c r="C311" s="53"/>
      <c r="D311" s="53"/>
      <c r="E311" s="57"/>
      <c r="F311" s="56"/>
      <c r="G311" s="56"/>
      <c r="H311" s="56"/>
      <c r="I311" s="70"/>
    </row>
    <row r="312" spans="2:9">
      <c r="B312" s="52"/>
      <c r="C312" s="53"/>
      <c r="D312" s="53"/>
      <c r="E312" s="57"/>
      <c r="F312" s="56"/>
      <c r="G312" s="56"/>
      <c r="H312" s="56"/>
      <c r="I312" s="70"/>
    </row>
    <row r="313" spans="2:9">
      <c r="B313" s="52"/>
      <c r="C313" s="53"/>
      <c r="D313" s="53"/>
      <c r="E313" s="57"/>
      <c r="F313" s="56"/>
      <c r="G313" s="56"/>
      <c r="H313" s="56"/>
      <c r="I313" s="70"/>
    </row>
    <row r="314" spans="2:9">
      <c r="B314" s="52"/>
      <c r="C314" s="53"/>
      <c r="D314" s="53"/>
      <c r="E314" s="57"/>
      <c r="F314" s="56"/>
      <c r="G314" s="56"/>
      <c r="H314" s="56"/>
      <c r="I314" s="70"/>
    </row>
    <row r="315" spans="2:9">
      <c r="B315" s="52"/>
      <c r="C315" s="53"/>
      <c r="D315" s="53"/>
      <c r="E315" s="57"/>
      <c r="F315" s="56"/>
      <c r="G315" s="56"/>
      <c r="H315" s="56"/>
      <c r="I315" s="70"/>
    </row>
    <row r="316" spans="2:9">
      <c r="B316" s="52"/>
      <c r="C316" s="53"/>
      <c r="D316" s="53"/>
      <c r="E316" s="47"/>
      <c r="F316" s="56"/>
      <c r="G316" s="56"/>
      <c r="H316" s="56"/>
      <c r="I316" s="70"/>
    </row>
    <row r="317" spans="2:9">
      <c r="B317" s="52"/>
      <c r="C317" s="53"/>
      <c r="D317" s="53"/>
      <c r="E317" s="57"/>
      <c r="F317" s="56"/>
      <c r="G317" s="56"/>
      <c r="H317" s="56"/>
      <c r="I317" s="70"/>
    </row>
    <row r="318" spans="2:9">
      <c r="B318" s="52"/>
      <c r="C318" s="53"/>
      <c r="D318" s="53"/>
      <c r="E318" s="47"/>
      <c r="F318" s="56"/>
      <c r="G318" s="56"/>
      <c r="H318" s="56"/>
      <c r="I318" s="70"/>
    </row>
    <row r="319" spans="2:9">
      <c r="B319" s="52"/>
      <c r="C319" s="53"/>
      <c r="D319" s="53"/>
      <c r="E319" s="58"/>
      <c r="F319" s="56"/>
      <c r="G319" s="56"/>
      <c r="H319" s="56"/>
      <c r="I319" s="70"/>
    </row>
    <row r="320" spans="2:9">
      <c r="B320" s="52"/>
      <c r="C320" s="53"/>
      <c r="D320" s="53"/>
      <c r="E320" s="47"/>
      <c r="F320" s="56"/>
      <c r="G320" s="56"/>
      <c r="H320" s="56"/>
      <c r="I320" s="70"/>
    </row>
    <row r="321" spans="2:9">
      <c r="B321" s="52"/>
      <c r="C321" s="53"/>
      <c r="D321" s="53"/>
      <c r="E321" s="57"/>
      <c r="F321" s="56"/>
      <c r="G321" s="56"/>
      <c r="H321" s="56"/>
      <c r="I321" s="70"/>
    </row>
    <row r="322" spans="2:9">
      <c r="B322" s="52"/>
      <c r="C322" s="53"/>
      <c r="D322" s="53"/>
      <c r="E322" s="47"/>
      <c r="F322" s="56"/>
      <c r="G322" s="56"/>
      <c r="H322" s="56"/>
      <c r="I322" s="70"/>
    </row>
    <row r="323" spans="2:9">
      <c r="B323" s="52"/>
      <c r="C323" s="53"/>
      <c r="D323" s="53"/>
      <c r="E323" s="47"/>
      <c r="F323" s="56"/>
      <c r="G323" s="56"/>
      <c r="H323" s="56"/>
      <c r="I323" s="70"/>
    </row>
    <row r="324" spans="2:9">
      <c r="B324" s="52"/>
      <c r="C324" s="53"/>
      <c r="D324" s="53"/>
      <c r="E324" s="47"/>
      <c r="F324" s="56"/>
      <c r="G324" s="56"/>
      <c r="H324" s="56"/>
      <c r="I324" s="70"/>
    </row>
    <row r="325" spans="2:9">
      <c r="B325" s="52"/>
      <c r="C325" s="53"/>
      <c r="D325" s="53"/>
      <c r="E325" s="47"/>
      <c r="F325" s="56"/>
      <c r="G325" s="56"/>
      <c r="H325" s="56"/>
      <c r="I325" s="70"/>
    </row>
    <row r="326" spans="2:9">
      <c r="B326" s="52"/>
      <c r="C326" s="53"/>
      <c r="D326" s="53"/>
      <c r="E326" s="47"/>
      <c r="F326" s="56"/>
      <c r="G326" s="56"/>
      <c r="H326" s="56"/>
      <c r="I326" s="70"/>
    </row>
    <row r="327" spans="2:9">
      <c r="B327" s="52"/>
      <c r="C327" s="53"/>
      <c r="D327" s="53"/>
      <c r="E327" s="47"/>
      <c r="F327" s="56"/>
      <c r="G327" s="56"/>
      <c r="H327" s="56"/>
      <c r="I327" s="70"/>
    </row>
    <row r="328" spans="2:9">
      <c r="B328" s="52"/>
      <c r="C328" s="53"/>
      <c r="D328" s="53"/>
      <c r="E328" s="47"/>
      <c r="F328" s="56"/>
      <c r="G328" s="56"/>
      <c r="H328" s="56"/>
      <c r="I328" s="70"/>
    </row>
    <row r="329" spans="2:9">
      <c r="B329" s="52"/>
      <c r="C329" s="53"/>
      <c r="D329" s="53"/>
      <c r="E329" s="47"/>
      <c r="F329" s="56"/>
      <c r="G329" s="56"/>
      <c r="H329" s="56"/>
      <c r="I329" s="70"/>
    </row>
    <row r="330" spans="2:9">
      <c r="B330" s="52"/>
      <c r="C330" s="53"/>
      <c r="D330" s="53"/>
      <c r="E330" s="47"/>
      <c r="F330" s="56"/>
      <c r="G330" s="56"/>
      <c r="H330" s="56"/>
      <c r="I330" s="70"/>
    </row>
    <row r="331" spans="2:9">
      <c r="B331" s="52"/>
      <c r="C331" s="53"/>
      <c r="D331" s="53"/>
      <c r="E331" s="57"/>
      <c r="F331" s="56"/>
      <c r="G331" s="56"/>
      <c r="H331" s="56"/>
      <c r="I331" s="70"/>
    </row>
    <row r="332" spans="2:9">
      <c r="B332" s="52"/>
      <c r="C332" s="53"/>
      <c r="D332" s="53"/>
      <c r="E332" s="57"/>
      <c r="F332" s="56"/>
      <c r="G332" s="56"/>
      <c r="H332" s="56"/>
      <c r="I332" s="70"/>
    </row>
    <row r="333" spans="2:9">
      <c r="B333" s="52"/>
      <c r="C333" s="53"/>
      <c r="D333" s="53"/>
      <c r="E333" s="57"/>
      <c r="F333" s="56"/>
      <c r="G333" s="56"/>
      <c r="H333" s="56"/>
      <c r="I333" s="70"/>
    </row>
    <row r="334" spans="2:9">
      <c r="B334" s="52"/>
      <c r="C334" s="53"/>
      <c r="D334" s="53"/>
      <c r="E334" s="57"/>
      <c r="F334" s="56"/>
      <c r="G334" s="56"/>
      <c r="H334" s="56"/>
      <c r="I334" s="70"/>
    </row>
    <row r="335" spans="2:9">
      <c r="B335" s="52"/>
      <c r="C335" s="53"/>
      <c r="D335" s="53"/>
      <c r="E335" s="57"/>
      <c r="F335" s="56"/>
      <c r="G335" s="56"/>
      <c r="H335" s="56"/>
      <c r="I335" s="70"/>
    </row>
    <row r="336" spans="2:9">
      <c r="B336" s="52"/>
      <c r="C336" s="53"/>
      <c r="D336" s="53"/>
      <c r="E336" s="57"/>
      <c r="F336" s="56"/>
      <c r="G336" s="56"/>
      <c r="H336" s="56"/>
      <c r="I336" s="70"/>
    </row>
    <row r="337" spans="2:9">
      <c r="B337" s="52"/>
      <c r="C337" s="53"/>
      <c r="D337" s="53"/>
      <c r="E337" s="47"/>
      <c r="F337" s="56"/>
      <c r="G337" s="56"/>
      <c r="H337" s="56"/>
      <c r="I337" s="70"/>
    </row>
    <row r="338" spans="2:9">
      <c r="B338" s="52"/>
      <c r="C338" s="53"/>
      <c r="D338" s="53"/>
      <c r="E338" s="57"/>
      <c r="F338" s="56"/>
      <c r="G338" s="56"/>
      <c r="H338" s="56"/>
      <c r="I338" s="70"/>
    </row>
    <row r="339" spans="2:9">
      <c r="B339" s="52"/>
      <c r="C339" s="53"/>
      <c r="D339" s="53"/>
      <c r="E339" s="47"/>
      <c r="F339" s="56"/>
      <c r="G339" s="56"/>
      <c r="H339" s="56"/>
      <c r="I339" s="70"/>
    </row>
    <row r="340" spans="2:9">
      <c r="B340" s="52"/>
      <c r="C340" s="53"/>
      <c r="D340" s="53"/>
      <c r="E340" s="58"/>
      <c r="F340" s="56"/>
      <c r="G340" s="56"/>
      <c r="H340" s="56"/>
      <c r="I340" s="70"/>
    </row>
    <row r="341" spans="2:9">
      <c r="B341" s="52"/>
      <c r="C341" s="53"/>
      <c r="D341" s="53"/>
      <c r="E341" s="47"/>
      <c r="F341" s="56"/>
      <c r="G341" s="56"/>
      <c r="H341" s="56"/>
      <c r="I341" s="70"/>
    </row>
    <row r="342" spans="2:9">
      <c r="B342" s="52"/>
      <c r="C342" s="53"/>
      <c r="D342" s="53"/>
      <c r="E342" s="57"/>
      <c r="F342" s="56"/>
      <c r="G342" s="56"/>
      <c r="H342" s="56"/>
      <c r="I342" s="70"/>
    </row>
    <row r="343" spans="2:9">
      <c r="B343" s="52"/>
      <c r="C343" s="53"/>
      <c r="D343" s="53"/>
      <c r="E343" s="47"/>
      <c r="F343" s="56"/>
      <c r="G343" s="56"/>
      <c r="H343" s="56"/>
      <c r="I343" s="70"/>
    </row>
    <row r="344" spans="2:9">
      <c r="B344" s="52"/>
      <c r="C344" s="53"/>
      <c r="D344" s="53"/>
      <c r="E344" s="47"/>
      <c r="F344" s="56"/>
      <c r="G344" s="56"/>
      <c r="H344" s="56"/>
      <c r="I344" s="70"/>
    </row>
    <row r="345" spans="2:9">
      <c r="B345" s="52"/>
      <c r="C345" s="53"/>
      <c r="D345" s="53"/>
      <c r="E345" s="47"/>
      <c r="F345" s="56"/>
      <c r="G345" s="56"/>
      <c r="H345" s="56"/>
      <c r="I345" s="70"/>
    </row>
    <row r="346" spans="2:9">
      <c r="B346" s="52"/>
      <c r="C346" s="53"/>
      <c r="D346" s="53"/>
      <c r="E346" s="47"/>
      <c r="F346" s="56"/>
      <c r="G346" s="56"/>
      <c r="H346" s="56"/>
      <c r="I346" s="70"/>
    </row>
    <row r="347" spans="2:9">
      <c r="B347" s="52"/>
      <c r="C347" s="53"/>
      <c r="D347" s="53"/>
      <c r="E347" s="47"/>
      <c r="F347" s="56"/>
      <c r="G347" s="56"/>
      <c r="H347" s="56"/>
      <c r="I347" s="70"/>
    </row>
    <row r="348" spans="2:9">
      <c r="B348" s="52"/>
      <c r="C348" s="53"/>
      <c r="D348" s="53"/>
      <c r="E348" s="47"/>
      <c r="F348" s="56"/>
      <c r="G348" s="56"/>
      <c r="H348" s="56"/>
      <c r="I348" s="70"/>
    </row>
    <row r="349" spans="2:9">
      <c r="B349" s="52"/>
      <c r="C349" s="53"/>
      <c r="D349" s="53"/>
      <c r="E349" s="47"/>
      <c r="F349" s="56"/>
      <c r="G349" s="56"/>
      <c r="H349" s="56"/>
      <c r="I349" s="70"/>
    </row>
    <row r="350" spans="2:9">
      <c r="B350" s="52"/>
      <c r="C350" s="53"/>
      <c r="D350" s="53"/>
      <c r="E350" s="47"/>
      <c r="F350" s="56"/>
      <c r="G350" s="56"/>
      <c r="H350" s="56"/>
      <c r="I350" s="70"/>
    </row>
    <row r="351" spans="2:9">
      <c r="B351" s="52"/>
      <c r="C351" s="53"/>
      <c r="D351" s="53"/>
      <c r="E351" s="47"/>
      <c r="F351" s="56"/>
      <c r="G351" s="56"/>
      <c r="H351" s="56"/>
      <c r="I351" s="70"/>
    </row>
    <row r="352" spans="2:9">
      <c r="B352" s="52"/>
      <c r="C352" s="53"/>
      <c r="D352" s="53"/>
      <c r="E352" s="57"/>
      <c r="F352" s="56"/>
      <c r="G352" s="56"/>
      <c r="H352" s="56"/>
      <c r="I352" s="70"/>
    </row>
    <row r="353" spans="2:9">
      <c r="B353" s="52"/>
      <c r="C353" s="53"/>
      <c r="D353" s="53"/>
      <c r="E353" s="57"/>
      <c r="F353" s="56"/>
      <c r="G353" s="56"/>
      <c r="H353" s="56"/>
      <c r="I353" s="70"/>
    </row>
    <row r="354" spans="2:9">
      <c r="B354" s="52"/>
      <c r="C354" s="53"/>
      <c r="D354" s="53"/>
      <c r="E354" s="57"/>
      <c r="F354" s="56"/>
      <c r="G354" s="56"/>
      <c r="H354" s="56"/>
      <c r="I354" s="70"/>
    </row>
    <row r="355" spans="2:9">
      <c r="B355" s="52"/>
      <c r="C355" s="53"/>
      <c r="D355" s="53"/>
      <c r="E355" s="57"/>
      <c r="F355" s="56"/>
      <c r="G355" s="56"/>
      <c r="H355" s="56"/>
      <c r="I355" s="70"/>
    </row>
    <row r="356" spans="2:9">
      <c r="B356" s="52"/>
      <c r="C356" s="53"/>
      <c r="D356" s="53"/>
      <c r="E356" s="57"/>
      <c r="F356" s="56"/>
      <c r="G356" s="56"/>
      <c r="H356" s="56"/>
      <c r="I356" s="70"/>
    </row>
    <row r="357" spans="2:9">
      <c r="B357" s="52"/>
      <c r="C357" s="53"/>
      <c r="D357" s="53"/>
      <c r="E357" s="57"/>
      <c r="F357" s="56"/>
      <c r="G357" s="56"/>
      <c r="H357" s="56"/>
      <c r="I357" s="70"/>
    </row>
    <row r="358" spans="2:9">
      <c r="B358" s="52"/>
      <c r="C358" s="53"/>
      <c r="D358" s="53"/>
      <c r="E358" s="47"/>
      <c r="F358" s="56"/>
      <c r="G358" s="56"/>
      <c r="H358" s="56"/>
      <c r="I358" s="70"/>
    </row>
    <row r="359" spans="2:9">
      <c r="B359" s="52"/>
      <c r="C359" s="53"/>
      <c r="D359" s="53"/>
      <c r="E359" s="57"/>
      <c r="F359" s="56"/>
      <c r="G359" s="56"/>
      <c r="H359" s="56"/>
      <c r="I359" s="70"/>
    </row>
    <row r="360" spans="2:9">
      <c r="B360" s="52"/>
      <c r="C360" s="53"/>
      <c r="D360" s="53"/>
      <c r="E360" s="47"/>
      <c r="F360" s="56"/>
      <c r="G360" s="56"/>
      <c r="H360" s="56"/>
      <c r="I360" s="70"/>
    </row>
    <row r="361" spans="2:9">
      <c r="B361" s="52"/>
      <c r="C361" s="53"/>
      <c r="D361" s="53"/>
      <c r="E361" s="58"/>
      <c r="F361" s="56"/>
      <c r="G361" s="56"/>
      <c r="H361" s="56"/>
      <c r="I361" s="70"/>
    </row>
    <row r="362" spans="2:9">
      <c r="B362" s="52"/>
      <c r="C362" s="53"/>
      <c r="D362" s="53"/>
      <c r="E362" s="47"/>
      <c r="F362" s="56"/>
      <c r="G362" s="56"/>
      <c r="H362" s="56"/>
      <c r="I362" s="70"/>
    </row>
    <row r="363" spans="2:9">
      <c r="B363" s="52"/>
      <c r="C363" s="53"/>
      <c r="D363" s="53"/>
      <c r="E363" s="57"/>
      <c r="F363" s="56"/>
      <c r="G363" s="56"/>
      <c r="H363" s="56"/>
      <c r="I363" s="70"/>
    </row>
    <row r="364" spans="2:9">
      <c r="B364" s="52"/>
      <c r="C364" s="53"/>
      <c r="D364" s="53"/>
      <c r="E364" s="47"/>
      <c r="F364" s="56"/>
      <c r="G364" s="56"/>
      <c r="H364" s="56"/>
      <c r="I364" s="70"/>
    </row>
    <row r="365" spans="2:9">
      <c r="B365" s="52"/>
      <c r="C365" s="53"/>
      <c r="D365" s="53"/>
      <c r="E365" s="47"/>
      <c r="F365" s="56"/>
      <c r="G365" s="56"/>
      <c r="H365" s="56"/>
      <c r="I365" s="70"/>
    </row>
    <row r="366" spans="2:9">
      <c r="B366" s="52"/>
      <c r="C366" s="53"/>
      <c r="D366" s="53"/>
      <c r="E366" s="47"/>
      <c r="F366" s="56"/>
      <c r="G366" s="56"/>
      <c r="H366" s="56"/>
      <c r="I366" s="70"/>
    </row>
    <row r="367" spans="2:9">
      <c r="B367" s="52"/>
      <c r="C367" s="53"/>
      <c r="D367" s="53"/>
      <c r="E367" s="47"/>
      <c r="F367" s="56"/>
      <c r="G367" s="56"/>
      <c r="H367" s="56"/>
      <c r="I367" s="70"/>
    </row>
    <row r="368" spans="2:9">
      <c r="B368" s="52"/>
      <c r="C368" s="53"/>
      <c r="D368" s="53"/>
      <c r="E368" s="47"/>
      <c r="F368" s="56"/>
      <c r="G368" s="56"/>
      <c r="H368" s="56"/>
      <c r="I368" s="70"/>
    </row>
    <row r="369" spans="2:9">
      <c r="B369" s="52"/>
      <c r="C369" s="53"/>
      <c r="D369" s="53"/>
      <c r="E369" s="47"/>
      <c r="F369" s="56"/>
      <c r="G369" s="56"/>
      <c r="H369" s="56"/>
      <c r="I369" s="70"/>
    </row>
    <row r="370" spans="2:9">
      <c r="B370" s="52"/>
      <c r="C370" s="53"/>
      <c r="D370" s="53"/>
      <c r="E370" s="47"/>
      <c r="F370" s="56"/>
      <c r="G370" s="56"/>
      <c r="H370" s="56"/>
      <c r="I370" s="70"/>
    </row>
    <row r="371" spans="2:9">
      <c r="B371" s="52"/>
      <c r="C371" s="53"/>
      <c r="D371" s="53"/>
      <c r="E371" s="47"/>
      <c r="F371" s="56"/>
      <c r="G371" s="56"/>
      <c r="H371" s="56"/>
      <c r="I371" s="70"/>
    </row>
    <row r="372" spans="2:9">
      <c r="B372" s="52"/>
      <c r="C372" s="53"/>
      <c r="D372" s="53"/>
      <c r="E372" s="47"/>
      <c r="F372" s="56"/>
      <c r="G372" s="56"/>
      <c r="H372" s="56"/>
      <c r="I372" s="70"/>
    </row>
    <row r="373" spans="2:9">
      <c r="B373" s="52"/>
      <c r="C373" s="53"/>
      <c r="D373" s="53"/>
      <c r="E373" s="57"/>
      <c r="F373" s="56"/>
      <c r="G373" s="56"/>
      <c r="H373" s="56"/>
      <c r="I373" s="70"/>
    </row>
    <row r="374" spans="2:9">
      <c r="B374" s="52"/>
      <c r="C374" s="53"/>
      <c r="D374" s="53"/>
      <c r="E374" s="57"/>
      <c r="F374" s="56"/>
      <c r="G374" s="56"/>
      <c r="H374" s="56"/>
      <c r="I374" s="70"/>
    </row>
    <row r="375" spans="2:9">
      <c r="B375" s="52"/>
      <c r="C375" s="53"/>
      <c r="D375" s="53"/>
      <c r="E375" s="57"/>
      <c r="F375" s="56"/>
      <c r="G375" s="56"/>
      <c r="H375" s="56"/>
      <c r="I375" s="70"/>
    </row>
    <row r="376" spans="2:9">
      <c r="B376" s="52"/>
      <c r="C376" s="53"/>
      <c r="D376" s="53"/>
      <c r="E376" s="57"/>
      <c r="F376" s="56"/>
      <c r="G376" s="56"/>
      <c r="H376" s="56"/>
      <c r="I376" s="70"/>
    </row>
    <row r="377" spans="2:9">
      <c r="B377" s="52"/>
      <c r="C377" s="53"/>
      <c r="D377" s="53"/>
      <c r="E377" s="57"/>
      <c r="F377" s="56"/>
      <c r="G377" s="56"/>
      <c r="H377" s="56"/>
      <c r="I377" s="70"/>
    </row>
    <row r="378" spans="2:9">
      <c r="B378" s="52"/>
      <c r="C378" s="53"/>
      <c r="D378" s="53"/>
      <c r="E378" s="57"/>
      <c r="F378" s="56"/>
      <c r="G378" s="56"/>
      <c r="H378" s="56"/>
      <c r="I378" s="70"/>
    </row>
    <row r="379" spans="2:9">
      <c r="B379" s="52"/>
      <c r="C379" s="53"/>
      <c r="D379" s="53"/>
      <c r="E379" s="47"/>
      <c r="F379" s="56"/>
      <c r="G379" s="56"/>
      <c r="H379" s="56"/>
      <c r="I379" s="70"/>
    </row>
    <row r="380" spans="2:9">
      <c r="B380" s="52"/>
      <c r="C380" s="53"/>
      <c r="D380" s="53"/>
      <c r="E380" s="57"/>
      <c r="F380" s="56"/>
      <c r="G380" s="56"/>
      <c r="H380" s="56"/>
      <c r="I380" s="70"/>
    </row>
    <row r="381" spans="2:9">
      <c r="B381" s="52"/>
      <c r="C381" s="53"/>
      <c r="D381" s="53"/>
      <c r="E381" s="47"/>
      <c r="F381" s="56"/>
      <c r="G381" s="56"/>
      <c r="H381" s="56"/>
      <c r="I381" s="70"/>
    </row>
    <row r="382" spans="2:9">
      <c r="B382" s="52"/>
      <c r="C382" s="53"/>
      <c r="D382" s="53"/>
      <c r="E382" s="58"/>
      <c r="F382" s="56"/>
      <c r="G382" s="56"/>
      <c r="H382" s="56"/>
      <c r="I382" s="70"/>
    </row>
    <row r="383" spans="2:9">
      <c r="B383" s="52"/>
      <c r="C383" s="53"/>
      <c r="D383" s="53"/>
      <c r="E383" s="47"/>
      <c r="F383" s="56"/>
      <c r="G383" s="56"/>
      <c r="H383" s="56"/>
      <c r="I383" s="70"/>
    </row>
    <row r="384" spans="2:9">
      <c r="B384" s="52"/>
      <c r="C384" s="53"/>
      <c r="D384" s="53"/>
      <c r="E384" s="57"/>
      <c r="F384" s="56"/>
      <c r="G384" s="56"/>
      <c r="H384" s="56"/>
      <c r="I384" s="70"/>
    </row>
    <row r="385" spans="2:9">
      <c r="B385" s="52"/>
      <c r="C385" s="53"/>
      <c r="D385" s="53"/>
      <c r="E385" s="47"/>
      <c r="F385" s="56"/>
      <c r="G385" s="56"/>
      <c r="H385" s="56"/>
      <c r="I385" s="70"/>
    </row>
    <row r="386" spans="2:9">
      <c r="B386" s="52"/>
      <c r="C386" s="53"/>
      <c r="D386" s="53"/>
      <c r="E386" s="47"/>
      <c r="F386" s="56"/>
      <c r="G386" s="56"/>
      <c r="H386" s="56"/>
      <c r="I386" s="70"/>
    </row>
    <row r="387" spans="2:9">
      <c r="B387" s="52"/>
      <c r="C387" s="53"/>
      <c r="D387" s="53"/>
      <c r="E387" s="47"/>
      <c r="F387" s="56"/>
      <c r="G387" s="56"/>
      <c r="H387" s="56"/>
      <c r="I387" s="70"/>
    </row>
    <row r="388" spans="2:9">
      <c r="B388" s="52"/>
      <c r="C388" s="53"/>
      <c r="D388" s="53"/>
      <c r="E388" s="47"/>
      <c r="F388" s="56"/>
      <c r="G388" s="56"/>
      <c r="H388" s="56"/>
      <c r="I388" s="70"/>
    </row>
    <row r="389" spans="2:9">
      <c r="B389" s="52"/>
      <c r="C389" s="53"/>
      <c r="D389" s="53"/>
      <c r="E389" s="47"/>
      <c r="F389" s="56"/>
      <c r="G389" s="56"/>
      <c r="H389" s="56"/>
      <c r="I389" s="70"/>
    </row>
    <row r="390" spans="2:9">
      <c r="B390" s="52"/>
      <c r="C390" s="53"/>
      <c r="D390" s="53"/>
      <c r="E390" s="47"/>
      <c r="F390" s="56"/>
      <c r="G390" s="56"/>
      <c r="H390" s="56"/>
      <c r="I390" s="70"/>
    </row>
    <row r="391" spans="2:9">
      <c r="B391" s="52"/>
      <c r="C391" s="53"/>
      <c r="D391" s="53"/>
      <c r="E391" s="47"/>
      <c r="F391" s="56"/>
      <c r="G391" s="56"/>
      <c r="H391" s="56"/>
      <c r="I391" s="70"/>
    </row>
    <row r="392" spans="2:9">
      <c r="B392" s="52"/>
      <c r="C392" s="53"/>
      <c r="D392" s="53"/>
      <c r="E392" s="47"/>
      <c r="F392" s="56"/>
      <c r="G392" s="56"/>
      <c r="H392" s="56"/>
      <c r="I392" s="70"/>
    </row>
    <row r="393" spans="2:9">
      <c r="B393" s="52"/>
      <c r="C393" s="53"/>
      <c r="D393" s="53"/>
      <c r="E393" s="47"/>
      <c r="F393" s="56"/>
      <c r="G393" s="56"/>
      <c r="H393" s="56"/>
      <c r="I393" s="70"/>
    </row>
    <row r="394" spans="2:9">
      <c r="B394" s="52"/>
      <c r="C394" s="53"/>
      <c r="D394" s="53"/>
      <c r="E394" s="57"/>
      <c r="F394" s="56"/>
      <c r="G394" s="56"/>
      <c r="H394" s="56"/>
      <c r="I394" s="70"/>
    </row>
    <row r="395" spans="2:9">
      <c r="B395" s="52"/>
      <c r="C395" s="53"/>
      <c r="D395" s="53"/>
      <c r="E395" s="57"/>
      <c r="F395" s="56"/>
      <c r="G395" s="56"/>
      <c r="H395" s="56"/>
      <c r="I395" s="70"/>
    </row>
    <row r="396" spans="2:9">
      <c r="B396" s="52"/>
      <c r="C396" s="53"/>
      <c r="D396" s="53"/>
      <c r="E396" s="57"/>
      <c r="F396" s="56"/>
      <c r="G396" s="56"/>
      <c r="H396" s="56"/>
      <c r="I396" s="70"/>
    </row>
    <row r="397" spans="2:9">
      <c r="B397" s="52"/>
      <c r="C397" s="53"/>
      <c r="D397" s="53"/>
      <c r="E397" s="57"/>
      <c r="F397" s="56"/>
      <c r="G397" s="56"/>
      <c r="H397" s="56"/>
      <c r="I397" s="70"/>
    </row>
    <row r="398" spans="2:9">
      <c r="B398" s="52"/>
      <c r="C398" s="53"/>
      <c r="D398" s="53"/>
      <c r="E398" s="57"/>
      <c r="F398" s="56"/>
      <c r="G398" s="56"/>
      <c r="H398" s="56"/>
      <c r="I398" s="70"/>
    </row>
    <row r="399" spans="2:9">
      <c r="B399" s="52"/>
      <c r="C399" s="53"/>
      <c r="D399" s="53"/>
      <c r="E399" s="57"/>
      <c r="F399" s="56"/>
      <c r="G399" s="56"/>
      <c r="H399" s="56"/>
      <c r="I399" s="70"/>
    </row>
    <row r="400" spans="2:9">
      <c r="B400" s="52"/>
      <c r="C400" s="53"/>
      <c r="D400" s="53"/>
      <c r="E400" s="47"/>
      <c r="F400" s="56"/>
      <c r="G400" s="56"/>
      <c r="H400" s="56"/>
      <c r="I400" s="70"/>
    </row>
    <row r="401" spans="2:9">
      <c r="B401" s="52"/>
      <c r="C401" s="53"/>
      <c r="D401" s="53"/>
      <c r="E401" s="57"/>
      <c r="F401" s="56"/>
      <c r="G401" s="56"/>
      <c r="H401" s="56"/>
      <c r="I401" s="70"/>
    </row>
    <row r="402" spans="2:9">
      <c r="B402" s="52"/>
      <c r="C402" s="53"/>
      <c r="D402" s="53"/>
      <c r="E402" s="47"/>
      <c r="F402" s="56"/>
      <c r="G402" s="56"/>
      <c r="H402" s="56"/>
      <c r="I402" s="70"/>
    </row>
    <row r="403" spans="2:9">
      <c r="B403" s="52"/>
      <c r="C403" s="53"/>
      <c r="D403" s="53"/>
      <c r="E403" s="58"/>
      <c r="F403" s="56"/>
      <c r="G403" s="56"/>
      <c r="H403" s="56"/>
      <c r="I403" s="70"/>
    </row>
    <row r="404" spans="2:9">
      <c r="B404" s="52"/>
      <c r="C404" s="53"/>
      <c r="D404" s="53"/>
      <c r="E404" s="47"/>
      <c r="F404" s="56"/>
      <c r="G404" s="56"/>
      <c r="H404" s="56"/>
      <c r="I404" s="70"/>
    </row>
    <row r="405" spans="2:9">
      <c r="B405" s="52"/>
      <c r="C405" s="53"/>
      <c r="D405" s="53"/>
      <c r="E405" s="57"/>
      <c r="F405" s="56"/>
      <c r="G405" s="56"/>
      <c r="H405" s="56"/>
      <c r="I405" s="70"/>
    </row>
    <row r="406" spans="2:9">
      <c r="B406" s="52"/>
      <c r="C406" s="53"/>
      <c r="D406" s="53"/>
      <c r="E406" s="47"/>
      <c r="F406" s="56"/>
      <c r="G406" s="56"/>
      <c r="H406" s="56"/>
      <c r="I406" s="70"/>
    </row>
    <row r="407" spans="2:9">
      <c r="B407" s="52"/>
      <c r="C407" s="53"/>
      <c r="D407" s="53"/>
      <c r="E407" s="47"/>
      <c r="F407" s="56"/>
      <c r="G407" s="56"/>
      <c r="H407" s="56"/>
      <c r="I407" s="70"/>
    </row>
    <row r="408" spans="2:9">
      <c r="B408" s="52"/>
      <c r="C408" s="53"/>
      <c r="D408" s="53"/>
      <c r="E408" s="47"/>
      <c r="F408" s="56"/>
      <c r="G408" s="56"/>
      <c r="H408" s="56"/>
      <c r="I408" s="70"/>
    </row>
    <row r="409" spans="2:9">
      <c r="B409" s="52"/>
      <c r="C409" s="53"/>
      <c r="D409" s="53"/>
      <c r="E409" s="47"/>
      <c r="F409" s="56"/>
      <c r="G409" s="56"/>
      <c r="H409" s="56"/>
      <c r="I409" s="70"/>
    </row>
    <row r="410" spans="2:9">
      <c r="B410" s="52"/>
      <c r="C410" s="53"/>
      <c r="D410" s="53"/>
      <c r="E410" s="47"/>
      <c r="F410" s="56"/>
      <c r="G410" s="56"/>
      <c r="H410" s="56"/>
      <c r="I410" s="70"/>
    </row>
    <row r="411" spans="2:9">
      <c r="B411" s="52"/>
      <c r="C411" s="53"/>
      <c r="D411" s="53"/>
      <c r="E411" s="47"/>
      <c r="F411" s="56"/>
      <c r="G411" s="56"/>
      <c r="H411" s="56"/>
      <c r="I411" s="70"/>
    </row>
    <row r="412" spans="2:9">
      <c r="B412" s="52"/>
      <c r="C412" s="53"/>
      <c r="D412" s="53"/>
      <c r="E412" s="47"/>
      <c r="F412" s="56"/>
      <c r="G412" s="56"/>
      <c r="H412" s="56"/>
      <c r="I412" s="70"/>
    </row>
    <row r="413" spans="2:9">
      <c r="B413" s="52"/>
      <c r="C413" s="53"/>
      <c r="D413" s="53"/>
      <c r="E413" s="47"/>
      <c r="F413" s="56"/>
      <c r="G413" s="56"/>
      <c r="H413" s="56"/>
      <c r="I413" s="70"/>
    </row>
    <row r="414" spans="2:9">
      <c r="B414" s="52"/>
      <c r="C414" s="53"/>
      <c r="D414" s="53"/>
      <c r="E414" s="47"/>
      <c r="F414" s="56"/>
      <c r="G414" s="56"/>
      <c r="H414" s="56"/>
      <c r="I414" s="70"/>
    </row>
    <row r="415" spans="2:9">
      <c r="B415" s="52"/>
      <c r="C415" s="53"/>
      <c r="D415" s="53"/>
      <c r="E415" s="57"/>
      <c r="F415" s="56"/>
      <c r="G415" s="56"/>
      <c r="H415" s="56"/>
      <c r="I415" s="70"/>
    </row>
    <row r="416" spans="2:9">
      <c r="B416" s="52"/>
      <c r="C416" s="53"/>
      <c r="D416" s="53"/>
      <c r="E416" s="57"/>
      <c r="F416" s="56"/>
      <c r="G416" s="56"/>
      <c r="H416" s="56"/>
      <c r="I416" s="70"/>
    </row>
    <row r="417" spans="2:9">
      <c r="B417" s="52"/>
      <c r="C417" s="53"/>
      <c r="D417" s="53"/>
      <c r="E417" s="57"/>
      <c r="F417" s="56"/>
      <c r="G417" s="56"/>
      <c r="H417" s="56"/>
      <c r="I417" s="70"/>
    </row>
    <row r="418" spans="2:9">
      <c r="B418" s="52"/>
      <c r="C418" s="53"/>
      <c r="D418" s="53"/>
      <c r="E418" s="57"/>
      <c r="F418" s="56"/>
      <c r="G418" s="56"/>
      <c r="H418" s="56"/>
      <c r="I418" s="70"/>
    </row>
    <row r="419" spans="2:9">
      <c r="B419" s="52"/>
      <c r="C419" s="53"/>
      <c r="D419" s="53"/>
      <c r="E419" s="57"/>
      <c r="F419" s="56"/>
      <c r="G419" s="56"/>
      <c r="H419" s="56"/>
      <c r="I419" s="70"/>
    </row>
    <row r="420" spans="2:9">
      <c r="B420" s="52"/>
      <c r="C420" s="53"/>
      <c r="D420" s="53"/>
      <c r="E420" s="57"/>
      <c r="F420" s="56"/>
      <c r="G420" s="56"/>
      <c r="H420" s="56"/>
      <c r="I420" s="70"/>
    </row>
    <row r="421" spans="2:9">
      <c r="B421" s="52"/>
      <c r="C421" s="53"/>
      <c r="D421" s="53"/>
      <c r="E421" s="47"/>
      <c r="F421" s="56"/>
      <c r="G421" s="56"/>
      <c r="H421" s="56"/>
      <c r="I421" s="70"/>
    </row>
    <row r="422" spans="2:9">
      <c r="B422" s="52"/>
      <c r="C422" s="53"/>
      <c r="D422" s="53"/>
      <c r="E422" s="57"/>
      <c r="F422" s="56"/>
      <c r="G422" s="56"/>
      <c r="H422" s="56"/>
      <c r="I422" s="70"/>
    </row>
    <row r="423" spans="2:9">
      <c r="B423" s="52"/>
      <c r="C423" s="53"/>
      <c r="D423" s="53"/>
      <c r="E423" s="47"/>
      <c r="F423" s="56"/>
      <c r="G423" s="56"/>
      <c r="H423" s="56"/>
      <c r="I423" s="70"/>
    </row>
    <row r="424" spans="2:9">
      <c r="B424" s="52"/>
      <c r="C424" s="53"/>
      <c r="D424" s="53"/>
      <c r="E424" s="58"/>
      <c r="F424" s="56"/>
      <c r="G424" s="56"/>
      <c r="H424" s="56"/>
      <c r="I424" s="70"/>
    </row>
    <row r="425" spans="2:9">
      <c r="B425" s="52"/>
      <c r="C425" s="53"/>
      <c r="D425" s="53"/>
      <c r="E425" s="47"/>
      <c r="F425" s="56"/>
      <c r="G425" s="56"/>
      <c r="H425" s="56"/>
      <c r="I425" s="70"/>
    </row>
    <row r="426" spans="2:9">
      <c r="B426" s="52"/>
      <c r="C426" s="53"/>
      <c r="D426" s="53"/>
      <c r="E426" s="57"/>
      <c r="F426" s="56"/>
      <c r="G426" s="56"/>
      <c r="H426" s="56"/>
      <c r="I426" s="70"/>
    </row>
    <row r="427" spans="2:9">
      <c r="B427" s="52"/>
      <c r="C427" s="53"/>
      <c r="D427" s="53"/>
      <c r="E427" s="47"/>
      <c r="F427" s="56"/>
      <c r="G427" s="56"/>
      <c r="H427" s="56"/>
      <c r="I427" s="70"/>
    </row>
    <row r="428" spans="2:9">
      <c r="B428" s="52"/>
      <c r="C428" s="53"/>
      <c r="D428" s="53"/>
      <c r="E428" s="47"/>
      <c r="F428" s="56"/>
      <c r="G428" s="56"/>
      <c r="H428" s="56"/>
      <c r="I428" s="70"/>
    </row>
    <row r="429" spans="2:9">
      <c r="B429" s="52"/>
      <c r="C429" s="53"/>
      <c r="D429" s="53"/>
      <c r="E429" s="47"/>
      <c r="F429" s="56"/>
      <c r="G429" s="56"/>
      <c r="H429" s="56"/>
      <c r="I429" s="70"/>
    </row>
    <row r="430" spans="2:9">
      <c r="B430" s="52"/>
      <c r="C430" s="53"/>
      <c r="D430" s="53"/>
      <c r="E430" s="47"/>
      <c r="F430" s="56"/>
      <c r="G430" s="56"/>
      <c r="H430" s="56"/>
      <c r="I430" s="70"/>
    </row>
    <row r="431" spans="2:9">
      <c r="B431" s="52"/>
      <c r="C431" s="53"/>
      <c r="D431" s="53"/>
      <c r="E431" s="47"/>
      <c r="F431" s="56"/>
      <c r="G431" s="56"/>
      <c r="H431" s="56"/>
      <c r="I431" s="70"/>
    </row>
    <row r="432" spans="2:9">
      <c r="B432" s="52"/>
      <c r="C432" s="53"/>
      <c r="D432" s="53"/>
      <c r="E432" s="47"/>
      <c r="F432" s="56"/>
      <c r="G432" s="56"/>
      <c r="H432" s="56"/>
      <c r="I432" s="70"/>
    </row>
    <row r="433" spans="2:9">
      <c r="B433" s="52"/>
      <c r="C433" s="53"/>
      <c r="D433" s="53"/>
      <c r="E433" s="47"/>
      <c r="F433" s="56"/>
      <c r="G433" s="56"/>
      <c r="H433" s="56"/>
      <c r="I433" s="70"/>
    </row>
    <row r="434" spans="2:9">
      <c r="B434" s="52"/>
      <c r="C434" s="53"/>
      <c r="D434" s="53"/>
      <c r="E434" s="47"/>
      <c r="F434" s="56"/>
      <c r="G434" s="56"/>
      <c r="H434" s="56"/>
      <c r="I434" s="70"/>
    </row>
    <row r="435" spans="2:9">
      <c r="B435" s="52"/>
      <c r="C435" s="53"/>
      <c r="D435" s="53"/>
      <c r="E435" s="47"/>
      <c r="F435" s="56"/>
      <c r="G435" s="56"/>
      <c r="H435" s="56"/>
      <c r="I435" s="70"/>
    </row>
    <row r="436" spans="2:9">
      <c r="B436" s="52"/>
      <c r="C436" s="53"/>
      <c r="D436" s="53"/>
      <c r="E436" s="57"/>
      <c r="F436" s="56"/>
      <c r="G436" s="56"/>
      <c r="H436" s="56"/>
      <c r="I436" s="70"/>
    </row>
    <row r="437" spans="2:9">
      <c r="B437" s="52"/>
      <c r="C437" s="53"/>
      <c r="D437" s="53"/>
      <c r="E437" s="57"/>
      <c r="F437" s="56"/>
      <c r="G437" s="56"/>
      <c r="H437" s="56"/>
      <c r="I437" s="70"/>
    </row>
    <row r="438" spans="2:9">
      <c r="B438" s="52"/>
      <c r="C438" s="53"/>
      <c r="D438" s="53"/>
      <c r="E438" s="57"/>
      <c r="F438" s="56"/>
      <c r="G438" s="56"/>
      <c r="H438" s="56"/>
      <c r="I438" s="70"/>
    </row>
    <row r="439" spans="2:9">
      <c r="B439" s="52"/>
      <c r="C439" s="53"/>
      <c r="D439" s="53"/>
      <c r="E439" s="57"/>
      <c r="F439" s="56"/>
      <c r="G439" s="56"/>
      <c r="H439" s="56"/>
      <c r="I439" s="70"/>
    </row>
    <row r="440" spans="2:9">
      <c r="B440" s="52"/>
      <c r="C440" s="53"/>
      <c r="D440" s="53"/>
      <c r="E440" s="57"/>
      <c r="F440" s="56"/>
      <c r="G440" s="56"/>
      <c r="H440" s="56"/>
      <c r="I440" s="70"/>
    </row>
    <row r="441" spans="2:9">
      <c r="B441" s="52"/>
      <c r="C441" s="53"/>
      <c r="D441" s="53"/>
      <c r="E441" s="57"/>
      <c r="F441" s="56"/>
      <c r="G441" s="56"/>
      <c r="H441" s="56"/>
      <c r="I441" s="70"/>
    </row>
    <row r="442" spans="2:9">
      <c r="B442" s="52"/>
      <c r="C442" s="53"/>
      <c r="D442" s="53"/>
      <c r="E442" s="47"/>
      <c r="F442" s="56"/>
      <c r="G442" s="56"/>
      <c r="H442" s="56"/>
      <c r="I442" s="70"/>
    </row>
    <row r="443" spans="2:9">
      <c r="B443" s="52"/>
      <c r="C443" s="53"/>
      <c r="D443" s="53"/>
      <c r="E443" s="57"/>
      <c r="F443" s="56"/>
      <c r="G443" s="56"/>
      <c r="H443" s="56"/>
      <c r="I443" s="70"/>
    </row>
    <row r="444" spans="2:9">
      <c r="B444" s="52"/>
      <c r="C444" s="53"/>
      <c r="D444" s="53"/>
      <c r="E444" s="47"/>
      <c r="F444" s="56"/>
      <c r="G444" s="56"/>
      <c r="H444" s="56"/>
      <c r="I444" s="70"/>
    </row>
    <row r="445" spans="2:9">
      <c r="B445" s="52"/>
      <c r="C445" s="53"/>
      <c r="D445" s="53"/>
      <c r="E445" s="58"/>
      <c r="F445" s="56"/>
      <c r="G445" s="56"/>
      <c r="H445" s="56"/>
      <c r="I445" s="70"/>
    </row>
    <row r="446" spans="2:9">
      <c r="B446" s="52"/>
      <c r="C446" s="53"/>
      <c r="D446" s="53"/>
      <c r="E446" s="47"/>
      <c r="F446" s="56"/>
      <c r="G446" s="56"/>
      <c r="H446" s="56"/>
      <c r="I446" s="70"/>
    </row>
    <row r="447" spans="2:9">
      <c r="B447" s="52"/>
      <c r="C447" s="53"/>
      <c r="D447" s="53"/>
      <c r="E447" s="57"/>
      <c r="F447" s="56"/>
      <c r="G447" s="56"/>
      <c r="H447" s="56"/>
      <c r="I447" s="70"/>
    </row>
    <row r="448" spans="2:9">
      <c r="B448" s="52"/>
      <c r="C448" s="53"/>
      <c r="D448" s="53"/>
      <c r="E448" s="47"/>
      <c r="F448" s="56"/>
      <c r="G448" s="56"/>
      <c r="H448" s="56"/>
      <c r="I448" s="70"/>
    </row>
    <row r="449" spans="2:9">
      <c r="B449" s="52"/>
      <c r="C449" s="53"/>
      <c r="D449" s="53"/>
      <c r="E449" s="47"/>
      <c r="F449" s="56"/>
      <c r="G449" s="56"/>
      <c r="H449" s="56"/>
      <c r="I449" s="70"/>
    </row>
    <row r="450" spans="2:9">
      <c r="B450" s="52"/>
      <c r="C450" s="53"/>
      <c r="D450" s="53"/>
      <c r="E450" s="47"/>
      <c r="F450" s="56"/>
      <c r="G450" s="56"/>
      <c r="H450" s="56"/>
      <c r="I450" s="70"/>
    </row>
    <row r="451" spans="2:9">
      <c r="B451" s="52"/>
      <c r="C451" s="53"/>
      <c r="D451" s="53"/>
      <c r="E451" s="47"/>
      <c r="F451" s="56"/>
      <c r="G451" s="56"/>
      <c r="H451" s="56"/>
      <c r="I451" s="70"/>
    </row>
    <row r="452" spans="2:9">
      <c r="B452" s="52"/>
      <c r="C452" s="53"/>
      <c r="D452" s="53"/>
      <c r="E452" s="47"/>
      <c r="F452" s="56"/>
      <c r="G452" s="56"/>
      <c r="H452" s="56"/>
      <c r="I452" s="70"/>
    </row>
    <row r="453" spans="2:9">
      <c r="B453" s="52"/>
      <c r="C453" s="53"/>
      <c r="D453" s="53"/>
      <c r="E453" s="47"/>
      <c r="F453" s="56"/>
      <c r="G453" s="56"/>
      <c r="H453" s="56"/>
      <c r="I453" s="70"/>
    </row>
    <row r="454" spans="2:9">
      <c r="B454" s="52"/>
      <c r="C454" s="53"/>
      <c r="D454" s="53"/>
      <c r="E454" s="47"/>
      <c r="F454" s="56"/>
      <c r="G454" s="56"/>
      <c r="H454" s="56"/>
      <c r="I454" s="70"/>
    </row>
    <row r="455" spans="2:9">
      <c r="B455" s="52"/>
      <c r="C455" s="53"/>
      <c r="D455" s="53"/>
      <c r="E455" s="47"/>
      <c r="F455" s="56"/>
      <c r="G455" s="56"/>
      <c r="H455" s="56"/>
      <c r="I455" s="70"/>
    </row>
    <row r="456" spans="2:9">
      <c r="B456" s="52"/>
      <c r="C456" s="53"/>
      <c r="D456" s="53"/>
      <c r="E456" s="47"/>
      <c r="F456" s="56"/>
      <c r="G456" s="56"/>
      <c r="H456" s="56"/>
      <c r="I456" s="70"/>
    </row>
    <row r="457" spans="2:9">
      <c r="B457" s="52"/>
      <c r="C457" s="53"/>
      <c r="D457" s="53"/>
      <c r="E457" s="57"/>
      <c r="F457" s="56"/>
      <c r="G457" s="56"/>
      <c r="H457" s="56"/>
      <c r="I457" s="70"/>
    </row>
    <row r="458" spans="2:9">
      <c r="B458" s="52"/>
      <c r="C458" s="53"/>
      <c r="D458" s="53"/>
      <c r="E458" s="57"/>
      <c r="F458" s="56"/>
      <c r="G458" s="56"/>
      <c r="H458" s="56"/>
      <c r="I458" s="70"/>
    </row>
    <row r="459" spans="2:9">
      <c r="B459" s="52"/>
      <c r="C459" s="53"/>
      <c r="D459" s="53"/>
      <c r="E459" s="57"/>
      <c r="F459" s="56"/>
      <c r="G459" s="56"/>
      <c r="H459" s="56"/>
      <c r="I459" s="70"/>
    </row>
    <row r="460" spans="2:9">
      <c r="B460" s="52"/>
      <c r="C460" s="53"/>
      <c r="D460" s="53"/>
      <c r="E460" s="57"/>
      <c r="F460" s="56"/>
      <c r="G460" s="56"/>
      <c r="H460" s="56"/>
      <c r="I460" s="70"/>
    </row>
    <row r="461" spans="2:9">
      <c r="B461" s="52"/>
      <c r="C461" s="53"/>
      <c r="D461" s="53"/>
      <c r="E461" s="57"/>
      <c r="F461" s="56"/>
      <c r="G461" s="56"/>
      <c r="H461" s="56"/>
      <c r="I461" s="70"/>
    </row>
    <row r="462" spans="2:9">
      <c r="B462" s="52"/>
      <c r="C462" s="53"/>
      <c r="D462" s="53"/>
      <c r="E462" s="57"/>
      <c r="F462" s="56"/>
      <c r="G462" s="56"/>
      <c r="H462" s="56"/>
      <c r="I462" s="70"/>
    </row>
    <row r="463" spans="2:9">
      <c r="B463" s="52"/>
      <c r="C463" s="53"/>
      <c r="D463" s="53"/>
      <c r="E463" s="47"/>
      <c r="F463" s="56"/>
      <c r="G463" s="56"/>
      <c r="H463" s="56"/>
      <c r="I463" s="70"/>
    </row>
    <row r="464" spans="2:9">
      <c r="B464" s="52"/>
      <c r="C464" s="53"/>
      <c r="D464" s="53"/>
      <c r="E464" s="57"/>
      <c r="F464" s="56"/>
      <c r="G464" s="56"/>
      <c r="H464" s="56"/>
      <c r="I464" s="70"/>
    </row>
    <row r="465" spans="2:9">
      <c r="B465" s="52"/>
      <c r="C465" s="53"/>
      <c r="D465" s="53"/>
      <c r="E465" s="47"/>
      <c r="F465" s="56"/>
      <c r="G465" s="56"/>
      <c r="H465" s="56"/>
      <c r="I465" s="70"/>
    </row>
    <row r="466" spans="2:9">
      <c r="B466" s="52"/>
      <c r="C466" s="53"/>
      <c r="D466" s="53"/>
      <c r="E466" s="58"/>
      <c r="F466" s="56"/>
      <c r="G466" s="56"/>
      <c r="H466" s="56"/>
      <c r="I466" s="70"/>
    </row>
    <row r="467" spans="2:9">
      <c r="B467" s="52"/>
      <c r="C467" s="53"/>
      <c r="D467" s="53"/>
      <c r="E467" s="47"/>
      <c r="F467" s="56"/>
      <c r="G467" s="56"/>
      <c r="H467" s="56"/>
      <c r="I467" s="70"/>
    </row>
    <row r="468" spans="2:9">
      <c r="B468" s="52"/>
      <c r="C468" s="53"/>
      <c r="D468" s="53"/>
      <c r="E468" s="57"/>
      <c r="F468" s="56"/>
      <c r="G468" s="56"/>
      <c r="H468" s="56"/>
      <c r="I468" s="70"/>
    </row>
    <row r="469" spans="2:9">
      <c r="B469" s="52"/>
      <c r="C469" s="53"/>
      <c r="D469" s="53"/>
      <c r="E469" s="47"/>
      <c r="F469" s="56"/>
      <c r="G469" s="56"/>
      <c r="H469" s="56"/>
      <c r="I469" s="70"/>
    </row>
    <row r="470" spans="2:9">
      <c r="B470" s="52"/>
      <c r="C470" s="53"/>
      <c r="D470" s="53"/>
      <c r="E470" s="47"/>
      <c r="F470" s="56"/>
      <c r="G470" s="56"/>
      <c r="H470" s="56"/>
      <c r="I470" s="70"/>
    </row>
    <row r="471" spans="2:9">
      <c r="B471" s="52"/>
      <c r="C471" s="53"/>
      <c r="D471" s="53"/>
      <c r="E471" s="47"/>
      <c r="F471" s="56"/>
      <c r="G471" s="56"/>
      <c r="H471" s="56"/>
      <c r="I471" s="70"/>
    </row>
    <row r="472" spans="2:9">
      <c r="B472" s="52"/>
      <c r="C472" s="53"/>
      <c r="D472" s="53"/>
      <c r="E472" s="47"/>
      <c r="F472" s="56"/>
      <c r="G472" s="56"/>
      <c r="H472" s="56"/>
      <c r="I472" s="70"/>
    </row>
    <row r="473" spans="2:9">
      <c r="B473" s="52"/>
      <c r="C473" s="53"/>
      <c r="D473" s="53"/>
      <c r="E473" s="47"/>
      <c r="F473" s="56"/>
      <c r="G473" s="56"/>
      <c r="H473" s="56"/>
      <c r="I473" s="70"/>
    </row>
    <row r="474" spans="2:9">
      <c r="B474" s="52"/>
      <c r="C474" s="53"/>
      <c r="D474" s="53"/>
      <c r="E474" s="47"/>
      <c r="F474" s="56"/>
      <c r="G474" s="56"/>
      <c r="H474" s="56"/>
      <c r="I474" s="70"/>
    </row>
    <row r="475" spans="2:9">
      <c r="B475" s="52"/>
      <c r="C475" s="53"/>
      <c r="D475" s="53"/>
      <c r="E475" s="47"/>
      <c r="F475" s="56"/>
      <c r="G475" s="56"/>
      <c r="H475" s="56"/>
      <c r="I475" s="70"/>
    </row>
    <row r="476" spans="2:9">
      <c r="B476" s="52"/>
      <c r="C476" s="53"/>
      <c r="D476" s="53"/>
      <c r="E476" s="47"/>
      <c r="F476" s="56"/>
      <c r="G476" s="56"/>
      <c r="H476" s="56"/>
      <c r="I476" s="70"/>
    </row>
    <row r="477" spans="2:9">
      <c r="B477" s="52"/>
      <c r="C477" s="53"/>
      <c r="D477" s="53"/>
      <c r="E477" s="47"/>
      <c r="F477" s="56"/>
      <c r="G477" s="56"/>
      <c r="H477" s="56"/>
      <c r="I477" s="70"/>
    </row>
    <row r="478" spans="2:9">
      <c r="B478" s="52"/>
      <c r="C478" s="53"/>
      <c r="D478" s="53"/>
      <c r="E478" s="57"/>
      <c r="F478" s="56"/>
      <c r="G478" s="56"/>
      <c r="H478" s="56"/>
      <c r="I478" s="70"/>
    </row>
    <row r="479" spans="2:9">
      <c r="B479" s="52"/>
      <c r="C479" s="53"/>
      <c r="D479" s="53"/>
      <c r="E479" s="57"/>
      <c r="F479" s="56"/>
      <c r="G479" s="56"/>
      <c r="H479" s="56"/>
      <c r="I479" s="70"/>
    </row>
    <row r="480" spans="2:9">
      <c r="B480" s="52"/>
      <c r="C480" s="53"/>
      <c r="D480" s="53"/>
      <c r="E480" s="57"/>
      <c r="F480" s="56"/>
      <c r="G480" s="56"/>
      <c r="H480" s="56"/>
      <c r="I480" s="70"/>
    </row>
    <row r="481" spans="2:9">
      <c r="B481" s="52"/>
      <c r="C481" s="53"/>
      <c r="D481" s="53"/>
      <c r="E481" s="57"/>
      <c r="F481" s="56"/>
      <c r="G481" s="56"/>
      <c r="H481" s="56"/>
      <c r="I481" s="70"/>
    </row>
    <row r="482" spans="2:9">
      <c r="B482" s="52"/>
      <c r="C482" s="53"/>
      <c r="D482" s="53"/>
      <c r="E482" s="57"/>
      <c r="F482" s="56"/>
      <c r="G482" s="56"/>
      <c r="H482" s="56"/>
      <c r="I482" s="70"/>
    </row>
    <row r="483" spans="2:9">
      <c r="B483" s="52"/>
      <c r="C483" s="53"/>
      <c r="D483" s="53"/>
      <c r="E483" s="57"/>
      <c r="F483" s="56"/>
      <c r="G483" s="56"/>
      <c r="H483" s="56"/>
      <c r="I483" s="70"/>
    </row>
    <row r="484" spans="2:9">
      <c r="B484" s="52"/>
      <c r="C484" s="53"/>
      <c r="D484" s="53"/>
      <c r="E484" s="47"/>
      <c r="F484" s="56"/>
      <c r="G484" s="56"/>
      <c r="H484" s="56"/>
      <c r="I484" s="70"/>
    </row>
    <row r="485" spans="2:9">
      <c r="B485" s="52"/>
      <c r="C485" s="53"/>
      <c r="D485" s="53"/>
      <c r="E485" s="57"/>
      <c r="F485" s="56"/>
      <c r="G485" s="56"/>
      <c r="H485" s="56"/>
      <c r="I485" s="70"/>
    </row>
    <row r="486" spans="2:9">
      <c r="B486" s="52"/>
      <c r="C486" s="53"/>
      <c r="D486" s="53"/>
      <c r="E486" s="47"/>
      <c r="F486" s="56"/>
      <c r="G486" s="56"/>
      <c r="H486" s="56"/>
      <c r="I486" s="70"/>
    </row>
    <row r="487" spans="2:9">
      <c r="B487" s="52"/>
      <c r="C487" s="53"/>
      <c r="D487" s="53"/>
      <c r="E487" s="58"/>
      <c r="F487" s="56"/>
      <c r="G487" s="56"/>
      <c r="H487" s="56"/>
      <c r="I487" s="70"/>
    </row>
    <row r="488" spans="2:9">
      <c r="B488" s="52"/>
      <c r="C488" s="53"/>
      <c r="D488" s="53"/>
      <c r="E488" s="47"/>
      <c r="F488" s="56"/>
      <c r="G488" s="56"/>
      <c r="H488" s="56"/>
      <c r="I488" s="70"/>
    </row>
    <row r="489" spans="2:9">
      <c r="B489" s="52"/>
      <c r="C489" s="53"/>
      <c r="D489" s="53"/>
      <c r="E489" s="57"/>
      <c r="F489" s="56"/>
      <c r="G489" s="56"/>
      <c r="H489" s="56"/>
      <c r="I489" s="70"/>
    </row>
    <row r="490" spans="2:9">
      <c r="B490" s="52"/>
      <c r="C490" s="53"/>
      <c r="D490" s="53"/>
      <c r="E490" s="47"/>
      <c r="F490" s="56"/>
      <c r="G490" s="56"/>
      <c r="H490" s="56"/>
      <c r="I490" s="70"/>
    </row>
    <row r="491" spans="2:9">
      <c r="B491" s="52"/>
      <c r="C491" s="53"/>
      <c r="D491" s="53"/>
      <c r="E491" s="47"/>
      <c r="F491" s="56"/>
      <c r="G491" s="56"/>
      <c r="H491" s="56"/>
      <c r="I491" s="70"/>
    </row>
    <row r="492" spans="2:9">
      <c r="B492" s="52"/>
      <c r="C492" s="53"/>
      <c r="D492" s="53"/>
      <c r="E492" s="47"/>
      <c r="F492" s="56"/>
      <c r="G492" s="56"/>
      <c r="H492" s="56"/>
      <c r="I492" s="70"/>
    </row>
    <row r="493" spans="2:9">
      <c r="B493" s="52"/>
      <c r="C493" s="53"/>
      <c r="D493" s="53"/>
      <c r="E493" s="47"/>
      <c r="F493" s="56"/>
      <c r="G493" s="56"/>
      <c r="H493" s="56"/>
      <c r="I493" s="70"/>
    </row>
    <row r="494" spans="2:9">
      <c r="B494" s="52"/>
      <c r="C494" s="53"/>
      <c r="D494" s="53"/>
      <c r="E494" s="47"/>
      <c r="F494" s="56"/>
      <c r="G494" s="56"/>
      <c r="H494" s="56"/>
      <c r="I494" s="70"/>
    </row>
    <row r="495" spans="2:9">
      <c r="B495" s="52"/>
      <c r="C495" s="53"/>
      <c r="D495" s="53"/>
      <c r="E495" s="47"/>
      <c r="F495" s="56"/>
      <c r="G495" s="56"/>
      <c r="H495" s="56"/>
      <c r="I495" s="70"/>
    </row>
    <row r="496" spans="2:9">
      <c r="B496" s="52"/>
      <c r="C496" s="53"/>
      <c r="D496" s="53"/>
      <c r="E496" s="47"/>
      <c r="F496" s="56"/>
      <c r="G496" s="56"/>
      <c r="H496" s="56"/>
      <c r="I496" s="70"/>
    </row>
    <row r="497" spans="2:9">
      <c r="B497" s="52"/>
      <c r="C497" s="53"/>
      <c r="D497" s="53"/>
      <c r="E497" s="47"/>
      <c r="F497" s="56"/>
      <c r="G497" s="56"/>
      <c r="H497" s="56"/>
      <c r="I497" s="70"/>
    </row>
    <row r="498" spans="2:9">
      <c r="B498" s="52"/>
      <c r="C498" s="53"/>
      <c r="D498" s="53"/>
      <c r="E498" s="47"/>
      <c r="F498" s="56"/>
      <c r="G498" s="56"/>
      <c r="H498" s="56"/>
      <c r="I498" s="70"/>
    </row>
    <row r="499" spans="2:9">
      <c r="B499" s="52"/>
      <c r="C499" s="53"/>
      <c r="D499" s="53"/>
      <c r="E499" s="57"/>
      <c r="F499" s="56"/>
      <c r="G499" s="56"/>
      <c r="H499" s="56"/>
      <c r="I499" s="70"/>
    </row>
    <row r="500" spans="2:9">
      <c r="B500" s="52"/>
      <c r="C500" s="53"/>
      <c r="D500" s="53"/>
      <c r="E500" s="57"/>
      <c r="F500" s="56"/>
      <c r="G500" s="56"/>
      <c r="H500" s="56"/>
      <c r="I500" s="70"/>
    </row>
    <row r="501" spans="2:9">
      <c r="B501" s="52"/>
      <c r="C501" s="53"/>
      <c r="D501" s="53"/>
      <c r="E501" s="57"/>
      <c r="F501" s="56"/>
      <c r="G501" s="56"/>
      <c r="H501" s="56"/>
      <c r="I501" s="70"/>
    </row>
    <row r="502" spans="2:9">
      <c r="B502" s="52"/>
      <c r="C502" s="53"/>
      <c r="D502" s="53"/>
      <c r="E502" s="57"/>
      <c r="F502" s="56"/>
      <c r="G502" s="56"/>
      <c r="H502" s="56"/>
      <c r="I502" s="70"/>
    </row>
    <row r="503" spans="2:9">
      <c r="B503" s="52"/>
      <c r="C503" s="53"/>
      <c r="D503" s="53"/>
      <c r="E503" s="57"/>
      <c r="F503" s="56"/>
      <c r="G503" s="56"/>
      <c r="H503" s="56"/>
      <c r="I503" s="70"/>
    </row>
    <row r="504" spans="2:9">
      <c r="B504" s="52"/>
      <c r="C504" s="53"/>
      <c r="D504" s="53"/>
      <c r="E504" s="57"/>
      <c r="F504" s="56"/>
      <c r="G504" s="56"/>
      <c r="H504" s="56"/>
      <c r="I504" s="70"/>
    </row>
    <row r="505" spans="2:9">
      <c r="B505" s="52"/>
      <c r="C505" s="53"/>
      <c r="D505" s="53"/>
      <c r="E505" s="47"/>
      <c r="F505" s="56"/>
      <c r="G505" s="56"/>
      <c r="H505" s="56"/>
      <c r="I505" s="70"/>
    </row>
    <row r="506" spans="2:9">
      <c r="B506" s="52"/>
      <c r="C506" s="53"/>
      <c r="D506" s="53"/>
      <c r="E506" s="57"/>
      <c r="F506" s="56"/>
      <c r="G506" s="56"/>
      <c r="H506" s="56"/>
      <c r="I506" s="70"/>
    </row>
    <row r="507" spans="2:9">
      <c r="B507" s="52"/>
      <c r="C507" s="53"/>
      <c r="D507" s="53"/>
      <c r="E507" s="47"/>
      <c r="F507" s="56"/>
      <c r="G507" s="56"/>
      <c r="H507" s="56"/>
      <c r="I507" s="70"/>
    </row>
    <row r="508" spans="2:9">
      <c r="B508" s="52"/>
      <c r="C508" s="53"/>
      <c r="D508" s="53"/>
      <c r="E508" s="58"/>
      <c r="F508" s="56"/>
      <c r="G508" s="56"/>
      <c r="H508" s="56"/>
      <c r="I508" s="70"/>
    </row>
    <row r="509" spans="2:9">
      <c r="B509" s="52"/>
      <c r="C509" s="53"/>
      <c r="D509" s="53"/>
      <c r="E509" s="47"/>
      <c r="F509" s="56"/>
      <c r="G509" s="56"/>
      <c r="H509" s="56"/>
      <c r="I509" s="70"/>
    </row>
    <row r="510" spans="2:9">
      <c r="B510" s="52"/>
      <c r="C510" s="53"/>
      <c r="D510" s="53"/>
      <c r="E510" s="57"/>
      <c r="F510" s="56"/>
      <c r="G510" s="56"/>
      <c r="H510" s="56"/>
      <c r="I510" s="70"/>
    </row>
    <row r="511" spans="2:9">
      <c r="B511" s="52"/>
      <c r="C511" s="53"/>
      <c r="D511" s="53"/>
      <c r="E511" s="47"/>
      <c r="F511" s="56"/>
      <c r="G511" s="56"/>
      <c r="H511" s="56"/>
      <c r="I511" s="70"/>
    </row>
    <row r="512" spans="2:9">
      <c r="B512" s="52"/>
      <c r="C512" s="53"/>
      <c r="D512" s="53"/>
      <c r="E512" s="47"/>
      <c r="F512" s="56"/>
      <c r="G512" s="56"/>
      <c r="H512" s="56"/>
      <c r="I512" s="70"/>
    </row>
    <row r="513" spans="2:9">
      <c r="B513" s="52"/>
      <c r="C513" s="53"/>
      <c r="D513" s="53"/>
      <c r="E513" s="47"/>
      <c r="F513" s="56"/>
      <c r="G513" s="56"/>
      <c r="H513" s="56"/>
      <c r="I513" s="70"/>
    </row>
    <row r="514" spans="2:9">
      <c r="B514" s="52"/>
      <c r="C514" s="53"/>
      <c r="D514" s="53"/>
      <c r="E514" s="47"/>
      <c r="F514" s="56"/>
      <c r="G514" s="56"/>
      <c r="H514" s="56"/>
      <c r="I514" s="70"/>
    </row>
    <row r="515" spans="2:9">
      <c r="B515" s="52"/>
      <c r="C515" s="53"/>
      <c r="D515" s="53"/>
      <c r="E515" s="47"/>
      <c r="F515" s="56"/>
      <c r="G515" s="56"/>
      <c r="H515" s="56"/>
      <c r="I515" s="70"/>
    </row>
    <row r="516" spans="2:9">
      <c r="B516" s="52"/>
      <c r="C516" s="53"/>
      <c r="D516" s="53"/>
      <c r="E516" s="47"/>
      <c r="F516" s="56"/>
      <c r="G516" s="56"/>
      <c r="H516" s="56"/>
      <c r="I516" s="70"/>
    </row>
    <row r="517" spans="2:9">
      <c r="B517" s="52"/>
      <c r="C517" s="53"/>
      <c r="D517" s="53"/>
      <c r="E517" s="47"/>
      <c r="F517" s="56"/>
      <c r="G517" s="56"/>
      <c r="H517" s="56"/>
      <c r="I517" s="70"/>
    </row>
    <row r="518" spans="2:9">
      <c r="B518" s="52"/>
      <c r="C518" s="53"/>
      <c r="D518" s="53"/>
      <c r="E518" s="47"/>
      <c r="F518" s="56"/>
      <c r="G518" s="56"/>
      <c r="H518" s="56"/>
      <c r="I518" s="70"/>
    </row>
    <row r="519" spans="2:9">
      <c r="B519" s="52"/>
      <c r="C519" s="53"/>
      <c r="D519" s="53"/>
      <c r="E519" s="47"/>
      <c r="F519" s="56"/>
      <c r="G519" s="56"/>
      <c r="H519" s="56"/>
      <c r="I519" s="70"/>
    </row>
    <row r="520" spans="2:9">
      <c r="B520" s="52"/>
      <c r="C520" s="53"/>
      <c r="D520" s="53"/>
      <c r="E520" s="57"/>
      <c r="F520" s="56"/>
      <c r="G520" s="56"/>
      <c r="H520" s="56"/>
      <c r="I520" s="70"/>
    </row>
    <row r="521" spans="2:9">
      <c r="B521" s="52"/>
      <c r="C521" s="53"/>
      <c r="D521" s="53"/>
      <c r="E521" s="57"/>
      <c r="F521" s="56"/>
      <c r="G521" s="56"/>
      <c r="H521" s="56"/>
      <c r="I521" s="70"/>
    </row>
    <row r="522" spans="2:9">
      <c r="B522" s="52"/>
      <c r="C522" s="53"/>
      <c r="D522" s="53"/>
      <c r="E522" s="57"/>
      <c r="F522" s="56"/>
      <c r="G522" s="56"/>
      <c r="H522" s="56"/>
      <c r="I522" s="70"/>
    </row>
    <row r="523" spans="2:9">
      <c r="B523" s="52"/>
      <c r="C523" s="53"/>
      <c r="D523" s="53"/>
      <c r="E523" s="57"/>
      <c r="F523" s="56"/>
      <c r="G523" s="56"/>
      <c r="H523" s="56"/>
      <c r="I523" s="70"/>
    </row>
    <row r="524" spans="2:9">
      <c r="B524" s="52"/>
      <c r="C524" s="53"/>
      <c r="D524" s="53"/>
      <c r="E524" s="57"/>
      <c r="F524" s="56"/>
      <c r="G524" s="56"/>
      <c r="H524" s="56"/>
      <c r="I524" s="70"/>
    </row>
    <row r="525" spans="2:9">
      <c r="B525" s="52"/>
      <c r="C525" s="53"/>
      <c r="D525" s="53"/>
      <c r="E525" s="57"/>
      <c r="F525" s="56"/>
      <c r="G525" s="56"/>
      <c r="H525" s="56"/>
      <c r="I525" s="70"/>
    </row>
    <row r="526" spans="2:9">
      <c r="B526" s="52"/>
      <c r="C526" s="53"/>
      <c r="D526" s="53"/>
      <c r="E526" s="47"/>
      <c r="F526" s="56"/>
      <c r="G526" s="56"/>
      <c r="H526" s="56"/>
      <c r="I526" s="70"/>
    </row>
    <row r="527" spans="2:9">
      <c r="B527" s="52"/>
      <c r="C527" s="53"/>
      <c r="D527" s="53"/>
      <c r="E527" s="57"/>
      <c r="F527" s="56"/>
      <c r="G527" s="56"/>
      <c r="H527" s="56"/>
      <c r="I527" s="70"/>
    </row>
    <row r="528" spans="2:9">
      <c r="B528" s="52"/>
      <c r="C528" s="53"/>
      <c r="D528" s="53"/>
      <c r="E528" s="47"/>
      <c r="F528" s="56"/>
      <c r="G528" s="56"/>
      <c r="H528" s="56"/>
      <c r="I528" s="70"/>
    </row>
    <row r="529" spans="2:9">
      <c r="B529" s="52"/>
      <c r="C529" s="53"/>
      <c r="D529" s="53"/>
      <c r="E529" s="58"/>
      <c r="F529" s="56"/>
      <c r="G529" s="56"/>
      <c r="H529" s="56"/>
      <c r="I529" s="70"/>
    </row>
    <row r="530" spans="2:9">
      <c r="B530" s="52"/>
      <c r="C530" s="53"/>
      <c r="D530" s="53"/>
      <c r="E530" s="47"/>
      <c r="F530" s="56"/>
      <c r="G530" s="56"/>
      <c r="H530" s="56"/>
      <c r="I530" s="70"/>
    </row>
    <row r="531" spans="2:9">
      <c r="B531" s="52"/>
      <c r="C531" s="53"/>
      <c r="D531" s="53"/>
      <c r="E531" s="57"/>
      <c r="F531" s="56"/>
      <c r="G531" s="56"/>
      <c r="H531" s="56"/>
      <c r="I531" s="70"/>
    </row>
    <row r="532" spans="2:9">
      <c r="B532" s="52"/>
      <c r="C532" s="53"/>
      <c r="D532" s="53"/>
      <c r="E532" s="47"/>
      <c r="F532" s="56"/>
      <c r="G532" s="56"/>
      <c r="H532" s="56"/>
      <c r="I532" s="70"/>
    </row>
    <row r="533" spans="2:9">
      <c r="B533" s="52"/>
      <c r="C533" s="53"/>
      <c r="D533" s="53"/>
      <c r="E533" s="47"/>
      <c r="F533" s="56"/>
      <c r="G533" s="56"/>
      <c r="H533" s="56"/>
      <c r="I533" s="70"/>
    </row>
    <row r="534" spans="2:9">
      <c r="B534" s="52"/>
      <c r="C534" s="53"/>
      <c r="D534" s="53"/>
      <c r="E534" s="47"/>
      <c r="F534" s="56"/>
      <c r="G534" s="56"/>
      <c r="H534" s="56"/>
      <c r="I534" s="70"/>
    </row>
    <row r="535" spans="2:9">
      <c r="B535" s="52"/>
      <c r="C535" s="53"/>
      <c r="D535" s="53"/>
      <c r="E535" s="47"/>
      <c r="F535" s="56"/>
      <c r="G535" s="56"/>
      <c r="H535" s="56"/>
      <c r="I535" s="70"/>
    </row>
    <row r="536" spans="2:9">
      <c r="B536" s="52"/>
      <c r="C536" s="53"/>
      <c r="D536" s="53"/>
      <c r="E536" s="47"/>
      <c r="F536" s="56"/>
      <c r="G536" s="56"/>
      <c r="H536" s="56"/>
      <c r="I536" s="70"/>
    </row>
    <row r="537" spans="2:9">
      <c r="B537" s="52"/>
      <c r="C537" s="53"/>
      <c r="D537" s="53"/>
      <c r="E537" s="47"/>
      <c r="F537" s="56"/>
      <c r="G537" s="56"/>
      <c r="H537" s="56"/>
      <c r="I537" s="70"/>
    </row>
    <row r="538" spans="2:9">
      <c r="B538" s="52"/>
      <c r="C538" s="53"/>
      <c r="D538" s="53"/>
      <c r="E538" s="47"/>
      <c r="F538" s="56"/>
      <c r="G538" s="56"/>
      <c r="H538" s="56"/>
      <c r="I538" s="70"/>
    </row>
    <row r="539" spans="2:9">
      <c r="B539" s="52"/>
      <c r="C539" s="53"/>
      <c r="D539" s="53"/>
      <c r="E539" s="47"/>
      <c r="F539" s="56"/>
      <c r="G539" s="56"/>
      <c r="H539" s="56"/>
      <c r="I539" s="70"/>
    </row>
    <row r="540" spans="2:9">
      <c r="B540" s="52"/>
      <c r="C540" s="53"/>
      <c r="D540" s="53"/>
      <c r="E540" s="47"/>
      <c r="F540" s="56"/>
      <c r="G540" s="56"/>
      <c r="H540" s="56"/>
      <c r="I540" s="70"/>
    </row>
    <row r="541" spans="2:9">
      <c r="B541" s="52"/>
      <c r="C541" s="53"/>
      <c r="D541" s="53"/>
      <c r="E541" s="57"/>
      <c r="F541" s="56"/>
      <c r="G541" s="56"/>
      <c r="H541" s="56"/>
      <c r="I541" s="70"/>
    </row>
    <row r="542" spans="2:9">
      <c r="B542" s="52"/>
      <c r="C542" s="53"/>
      <c r="D542" s="53"/>
      <c r="E542" s="57"/>
      <c r="F542" s="56"/>
      <c r="G542" s="56"/>
      <c r="H542" s="56"/>
      <c r="I542" s="70"/>
    </row>
    <row r="543" spans="2:9">
      <c r="B543" s="52"/>
      <c r="C543" s="53"/>
      <c r="D543" s="53"/>
      <c r="E543" s="57"/>
      <c r="F543" s="56"/>
      <c r="G543" s="56"/>
      <c r="H543" s="56"/>
      <c r="I543" s="70"/>
    </row>
    <row r="544" spans="2:9">
      <c r="B544" s="52"/>
      <c r="C544" s="53"/>
      <c r="D544" s="53"/>
      <c r="E544" s="57"/>
      <c r="F544" s="56"/>
      <c r="G544" s="56"/>
      <c r="H544" s="56"/>
      <c r="I544" s="70"/>
    </row>
    <row r="545" spans="2:9">
      <c r="B545" s="52"/>
      <c r="C545" s="53"/>
      <c r="D545" s="53"/>
      <c r="E545" s="57"/>
      <c r="F545" s="56"/>
      <c r="G545" s="56"/>
      <c r="H545" s="56"/>
      <c r="I545" s="70"/>
    </row>
    <row r="546" spans="2:9">
      <c r="B546" s="52"/>
      <c r="C546" s="53"/>
      <c r="D546" s="53"/>
      <c r="E546" s="57"/>
      <c r="F546" s="56"/>
      <c r="G546" s="56"/>
      <c r="H546" s="56"/>
      <c r="I546" s="70"/>
    </row>
    <row r="547" spans="2:9">
      <c r="B547" s="52"/>
      <c r="C547" s="53"/>
      <c r="D547" s="53"/>
      <c r="E547" s="47"/>
      <c r="F547" s="56"/>
      <c r="G547" s="56"/>
      <c r="H547" s="56"/>
      <c r="I547" s="70"/>
    </row>
    <row r="548" spans="2:9">
      <c r="B548" s="52"/>
      <c r="C548" s="53"/>
      <c r="D548" s="53"/>
      <c r="E548" s="57"/>
      <c r="F548" s="56"/>
      <c r="G548" s="56"/>
      <c r="H548" s="56"/>
      <c r="I548" s="70"/>
    </row>
    <row r="549" spans="2:9">
      <c r="B549" s="52"/>
      <c r="C549" s="53"/>
      <c r="D549" s="53"/>
      <c r="E549" s="47"/>
      <c r="F549" s="56"/>
      <c r="G549" s="56"/>
      <c r="H549" s="56"/>
      <c r="I549" s="70"/>
    </row>
    <row r="550" spans="2:9">
      <c r="B550" s="52"/>
      <c r="C550" s="53"/>
      <c r="D550" s="53"/>
      <c r="E550" s="58"/>
      <c r="F550" s="56"/>
      <c r="G550" s="56"/>
      <c r="H550" s="56"/>
      <c r="I550" s="70"/>
    </row>
    <row r="551" spans="2:9">
      <c r="B551" s="52"/>
      <c r="C551" s="53"/>
      <c r="D551" s="53"/>
      <c r="E551" s="47"/>
      <c r="F551" s="56"/>
      <c r="G551" s="56"/>
      <c r="H551" s="56"/>
      <c r="I551" s="70"/>
    </row>
    <row r="552" spans="2:9">
      <c r="B552" s="52"/>
      <c r="C552" s="53"/>
      <c r="D552" s="53"/>
      <c r="E552" s="57"/>
      <c r="F552" s="56"/>
      <c r="G552" s="56"/>
      <c r="H552" s="56"/>
      <c r="I552" s="70"/>
    </row>
    <row r="553" spans="2:9">
      <c r="B553" s="52"/>
      <c r="C553" s="53"/>
      <c r="D553" s="53"/>
      <c r="E553" s="47"/>
      <c r="F553" s="56"/>
      <c r="G553" s="56"/>
      <c r="H553" s="56"/>
      <c r="I553" s="70"/>
    </row>
    <row r="554" spans="2:9">
      <c r="B554" s="52"/>
      <c r="C554" s="53"/>
      <c r="D554" s="53"/>
      <c r="E554" s="47"/>
      <c r="F554" s="56"/>
      <c r="G554" s="56"/>
      <c r="H554" s="56"/>
      <c r="I554" s="70"/>
    </row>
    <row r="555" spans="2:9">
      <c r="B555" s="52"/>
      <c r="C555" s="53"/>
      <c r="D555" s="53"/>
      <c r="E555" s="47"/>
      <c r="F555" s="56"/>
      <c r="G555" s="56"/>
      <c r="H555" s="56"/>
      <c r="I555" s="70"/>
    </row>
    <row r="556" spans="2:9">
      <c r="B556" s="52"/>
      <c r="C556" s="53"/>
      <c r="D556" s="53"/>
      <c r="E556" s="47"/>
      <c r="F556" s="56"/>
      <c r="G556" s="56"/>
      <c r="H556" s="56"/>
      <c r="I556" s="70"/>
    </row>
    <row r="557" spans="2:9">
      <c r="B557" s="52"/>
      <c r="C557" s="53"/>
      <c r="D557" s="53"/>
      <c r="E557" s="47"/>
      <c r="F557" s="56"/>
      <c r="G557" s="56"/>
      <c r="H557" s="56"/>
      <c r="I557" s="70"/>
    </row>
    <row r="558" spans="2:9">
      <c r="B558" s="52"/>
      <c r="C558" s="53"/>
      <c r="D558" s="53"/>
      <c r="E558" s="47"/>
      <c r="F558" s="56"/>
      <c r="G558" s="56"/>
      <c r="H558" s="56"/>
      <c r="I558" s="70"/>
    </row>
    <row r="559" spans="2:9">
      <c r="B559" s="52"/>
      <c r="C559" s="53"/>
      <c r="D559" s="53"/>
      <c r="E559" s="47"/>
      <c r="F559" s="56"/>
      <c r="G559" s="56"/>
      <c r="H559" s="56"/>
      <c r="I559" s="70"/>
    </row>
    <row r="560" spans="2:9">
      <c r="B560" s="52"/>
      <c r="C560" s="53"/>
      <c r="D560" s="53"/>
      <c r="E560" s="47"/>
      <c r="F560" s="56"/>
      <c r="G560" s="56"/>
      <c r="H560" s="56"/>
      <c r="I560" s="70"/>
    </row>
    <row r="561" spans="2:9">
      <c r="B561" s="52"/>
      <c r="C561" s="53"/>
      <c r="D561" s="53"/>
      <c r="E561" s="47"/>
      <c r="F561" s="56"/>
      <c r="G561" s="56"/>
      <c r="H561" s="56"/>
      <c r="I561" s="70"/>
    </row>
    <row r="562" spans="2:9">
      <c r="B562" s="52"/>
      <c r="C562" s="53"/>
      <c r="D562" s="53"/>
      <c r="E562" s="57"/>
      <c r="F562" s="56"/>
      <c r="G562" s="56"/>
      <c r="H562" s="56"/>
      <c r="I562" s="70"/>
    </row>
    <row r="563" spans="2:9">
      <c r="B563" s="52"/>
      <c r="C563" s="53"/>
      <c r="D563" s="53"/>
      <c r="E563" s="57"/>
      <c r="F563" s="56"/>
      <c r="G563" s="56"/>
      <c r="H563" s="56"/>
      <c r="I563" s="70"/>
    </row>
    <row r="564" spans="2:9">
      <c r="B564" s="52"/>
      <c r="C564" s="53"/>
      <c r="D564" s="53"/>
      <c r="E564" s="57"/>
      <c r="F564" s="56"/>
      <c r="G564" s="56"/>
      <c r="H564" s="56"/>
      <c r="I564" s="70"/>
    </row>
    <row r="565" spans="2:9">
      <c r="B565" s="52"/>
      <c r="C565" s="53"/>
      <c r="D565" s="53"/>
      <c r="E565" s="57"/>
      <c r="F565" s="56"/>
      <c r="G565" s="56"/>
      <c r="H565" s="56"/>
      <c r="I565" s="70"/>
    </row>
    <row r="566" spans="2:9">
      <c r="B566" s="52"/>
      <c r="C566" s="53"/>
      <c r="D566" s="53"/>
      <c r="E566" s="57"/>
      <c r="F566" s="56"/>
      <c r="G566" s="56"/>
      <c r="H566" s="56"/>
      <c r="I566" s="70"/>
    </row>
    <row r="567" spans="2:9">
      <c r="B567" s="52"/>
      <c r="C567" s="53"/>
      <c r="D567" s="53"/>
      <c r="E567" s="57"/>
      <c r="F567" s="56"/>
      <c r="G567" s="56"/>
      <c r="H567" s="56"/>
      <c r="I567" s="70"/>
    </row>
    <row r="568" spans="2:9">
      <c r="B568" s="52"/>
      <c r="C568" s="53"/>
      <c r="D568" s="53"/>
      <c r="E568" s="47"/>
      <c r="F568" s="56"/>
      <c r="G568" s="56"/>
      <c r="H568" s="56"/>
      <c r="I568" s="70"/>
    </row>
    <row r="569" spans="2:9">
      <c r="B569" s="52"/>
      <c r="C569" s="53"/>
      <c r="D569" s="53"/>
      <c r="E569" s="57"/>
      <c r="F569" s="56"/>
      <c r="G569" s="56"/>
      <c r="H569" s="56"/>
      <c r="I569" s="70"/>
    </row>
    <row r="570" spans="2:9">
      <c r="B570" s="52"/>
      <c r="C570" s="53"/>
      <c r="D570" s="53"/>
      <c r="E570" s="47"/>
      <c r="F570" s="56"/>
      <c r="G570" s="56"/>
      <c r="H570" s="56"/>
      <c r="I570" s="70"/>
    </row>
    <row r="571" spans="2:9">
      <c r="B571" s="52"/>
      <c r="C571" s="53"/>
      <c r="D571" s="53"/>
      <c r="E571" s="58"/>
      <c r="F571" s="56"/>
      <c r="G571" s="56"/>
      <c r="H571" s="56"/>
      <c r="I571" s="70"/>
    </row>
    <row r="572" spans="2:9">
      <c r="B572" s="52"/>
      <c r="C572" s="53"/>
      <c r="D572" s="53"/>
      <c r="E572" s="47"/>
      <c r="F572" s="56"/>
      <c r="G572" s="56"/>
      <c r="H572" s="56"/>
      <c r="I572" s="70"/>
    </row>
    <row r="573" spans="2:9">
      <c r="B573" s="52"/>
      <c r="C573" s="53"/>
      <c r="D573" s="53"/>
      <c r="E573" s="57"/>
      <c r="F573" s="56"/>
      <c r="G573" s="56"/>
      <c r="H573" s="56"/>
      <c r="I573" s="70"/>
    </row>
    <row r="574" spans="2:9">
      <c r="B574" s="52"/>
      <c r="C574" s="53"/>
      <c r="D574" s="53"/>
      <c r="E574" s="47"/>
      <c r="F574" s="56"/>
      <c r="G574" s="56"/>
      <c r="H574" s="56"/>
      <c r="I574" s="70"/>
    </row>
    <row r="575" spans="2:9">
      <c r="B575" s="52"/>
      <c r="C575" s="53"/>
      <c r="D575" s="53"/>
      <c r="E575" s="47"/>
      <c r="F575" s="56"/>
      <c r="G575" s="56"/>
      <c r="H575" s="56"/>
      <c r="I575" s="70"/>
    </row>
    <row r="576" spans="2:9">
      <c r="B576" s="52"/>
      <c r="C576" s="53"/>
      <c r="D576" s="53"/>
      <c r="E576" s="47"/>
      <c r="F576" s="56"/>
      <c r="G576" s="56"/>
      <c r="H576" s="56"/>
      <c r="I576" s="70"/>
    </row>
    <row r="577" spans="2:9">
      <c r="B577" s="52"/>
      <c r="C577" s="53"/>
      <c r="D577" s="53"/>
      <c r="E577" s="47"/>
      <c r="F577" s="56"/>
      <c r="G577" s="56"/>
      <c r="H577" s="56"/>
      <c r="I577" s="70"/>
    </row>
    <row r="578" spans="2:9">
      <c r="B578" s="52"/>
      <c r="C578" s="53"/>
      <c r="D578" s="53"/>
      <c r="E578" s="47"/>
      <c r="F578" s="56"/>
      <c r="G578" s="56"/>
      <c r="H578" s="56"/>
      <c r="I578" s="70"/>
    </row>
    <row r="579" spans="2:9">
      <c r="B579" s="52"/>
      <c r="C579" s="53"/>
      <c r="D579" s="53"/>
      <c r="E579" s="47"/>
      <c r="F579" s="56"/>
      <c r="G579" s="56"/>
      <c r="H579" s="56"/>
      <c r="I579" s="70"/>
    </row>
    <row r="580" spans="2:9">
      <c r="B580" s="52"/>
      <c r="C580" s="53"/>
      <c r="D580" s="53"/>
      <c r="E580" s="47"/>
      <c r="F580" s="56"/>
      <c r="G580" s="56"/>
      <c r="H580" s="56"/>
      <c r="I580" s="70"/>
    </row>
    <row r="581" spans="2:9">
      <c r="B581" s="52"/>
      <c r="C581" s="53"/>
      <c r="D581" s="53"/>
      <c r="E581" s="47"/>
      <c r="F581" s="56"/>
      <c r="G581" s="56"/>
      <c r="H581" s="56"/>
      <c r="I581" s="70"/>
    </row>
    <row r="582" spans="2:9">
      <c r="B582" s="52"/>
      <c r="C582" s="53"/>
      <c r="D582" s="53"/>
      <c r="E582" s="47"/>
      <c r="F582" s="56"/>
      <c r="G582" s="56"/>
      <c r="H582" s="56"/>
      <c r="I582" s="70"/>
    </row>
    <row r="583" spans="2:9">
      <c r="B583" s="52"/>
      <c r="C583" s="53"/>
      <c r="D583" s="53"/>
      <c r="E583" s="57"/>
      <c r="F583" s="56"/>
      <c r="G583" s="56"/>
      <c r="H583" s="56"/>
      <c r="I583" s="70"/>
    </row>
    <row r="584" spans="2:9">
      <c r="B584" s="52"/>
      <c r="C584" s="53"/>
      <c r="D584" s="53"/>
      <c r="E584" s="57"/>
      <c r="F584" s="56"/>
      <c r="G584" s="56"/>
      <c r="H584" s="56"/>
      <c r="I584" s="70"/>
    </row>
    <row r="585" spans="2:9">
      <c r="B585" s="52"/>
      <c r="C585" s="53"/>
      <c r="D585" s="53"/>
      <c r="E585" s="57"/>
      <c r="F585" s="56"/>
      <c r="G585" s="56"/>
      <c r="H585" s="56"/>
      <c r="I585" s="70"/>
    </row>
    <row r="586" spans="2:9">
      <c r="B586" s="52"/>
      <c r="C586" s="53"/>
      <c r="D586" s="53"/>
      <c r="E586" s="57"/>
      <c r="F586" s="56"/>
      <c r="G586" s="56"/>
      <c r="H586" s="56"/>
      <c r="I586" s="70"/>
    </row>
    <row r="587" spans="2:9">
      <c r="B587" s="52"/>
      <c r="C587" s="53"/>
      <c r="D587" s="53"/>
      <c r="E587" s="57"/>
      <c r="F587" s="56"/>
      <c r="G587" s="56"/>
      <c r="H587" s="56"/>
      <c r="I587" s="70"/>
    </row>
    <row r="588" spans="2:9">
      <c r="B588" s="52"/>
      <c r="C588" s="53"/>
      <c r="D588" s="53"/>
      <c r="E588" s="57"/>
      <c r="F588" s="56"/>
      <c r="G588" s="56"/>
      <c r="H588" s="56"/>
      <c r="I588" s="70"/>
    </row>
    <row r="589" spans="2:9">
      <c r="B589" s="52"/>
      <c r="C589" s="53"/>
      <c r="D589" s="53"/>
      <c r="E589" s="47"/>
      <c r="F589" s="56"/>
      <c r="G589" s="56"/>
      <c r="H589" s="56"/>
      <c r="I589" s="70"/>
    </row>
    <row r="590" spans="2:9">
      <c r="B590" s="52"/>
      <c r="C590" s="53"/>
      <c r="D590" s="53"/>
      <c r="E590" s="57"/>
      <c r="F590" s="56"/>
      <c r="G590" s="56"/>
      <c r="H590" s="56"/>
      <c r="I590" s="70"/>
    </row>
    <row r="591" spans="2:9">
      <c r="B591" s="52"/>
      <c r="C591" s="53"/>
      <c r="D591" s="53"/>
      <c r="E591" s="47"/>
      <c r="F591" s="56"/>
      <c r="G591" s="56"/>
      <c r="H591" s="56"/>
      <c r="I591" s="70"/>
    </row>
    <row r="592" spans="2:9">
      <c r="B592" s="52"/>
      <c r="C592" s="53"/>
      <c r="D592" s="53"/>
      <c r="E592" s="58"/>
      <c r="F592" s="56"/>
      <c r="G592" s="56"/>
      <c r="H592" s="56"/>
      <c r="I592" s="70"/>
    </row>
    <row r="593" spans="2:9">
      <c r="B593" s="52"/>
      <c r="C593" s="53"/>
      <c r="D593" s="53"/>
      <c r="E593" s="47"/>
      <c r="F593" s="56"/>
      <c r="G593" s="56"/>
      <c r="H593" s="56"/>
      <c r="I593" s="70"/>
    </row>
    <row r="594" spans="2:9">
      <c r="B594" s="52"/>
      <c r="C594" s="53"/>
      <c r="D594" s="53"/>
      <c r="E594" s="57"/>
      <c r="F594" s="56"/>
      <c r="G594" s="56"/>
      <c r="H594" s="56"/>
      <c r="I594" s="70"/>
    </row>
    <row r="595" spans="2:9">
      <c r="B595" s="52"/>
      <c r="C595" s="53"/>
      <c r="D595" s="53"/>
      <c r="E595" s="47"/>
      <c r="F595" s="56"/>
      <c r="G595" s="56"/>
      <c r="H595" s="56"/>
      <c r="I595" s="70"/>
    </row>
    <row r="596" spans="2:9">
      <c r="B596" s="52"/>
      <c r="C596" s="53"/>
      <c r="D596" s="53"/>
      <c r="E596" s="47"/>
      <c r="F596" s="56"/>
      <c r="G596" s="56"/>
      <c r="H596" s="56"/>
      <c r="I596" s="70"/>
    </row>
    <row r="597" spans="2:9">
      <c r="B597" s="52"/>
      <c r="C597" s="53"/>
      <c r="D597" s="53"/>
      <c r="E597" s="47"/>
      <c r="F597" s="56"/>
      <c r="G597" s="56"/>
      <c r="H597" s="56"/>
      <c r="I597" s="70"/>
    </row>
    <row r="598" spans="2:9">
      <c r="B598" s="52"/>
      <c r="C598" s="53"/>
      <c r="D598" s="53"/>
      <c r="E598" s="47"/>
      <c r="F598" s="56"/>
      <c r="G598" s="56"/>
      <c r="H598" s="56"/>
      <c r="I598" s="70"/>
    </row>
    <row r="599" spans="2:9">
      <c r="B599" s="52"/>
      <c r="C599" s="53"/>
      <c r="D599" s="53"/>
      <c r="E599" s="47"/>
      <c r="F599" s="56"/>
      <c r="G599" s="56"/>
      <c r="H599" s="56"/>
      <c r="I599" s="70"/>
    </row>
    <row r="600" spans="2:9">
      <c r="B600" s="52"/>
      <c r="C600" s="53"/>
      <c r="D600" s="53"/>
      <c r="E600" s="47"/>
      <c r="F600" s="56"/>
      <c r="G600" s="56"/>
      <c r="H600" s="56"/>
      <c r="I600" s="70"/>
    </row>
    <row r="601" spans="2:9">
      <c r="B601" s="52"/>
      <c r="C601" s="53"/>
      <c r="D601" s="53"/>
      <c r="E601" s="47"/>
      <c r="F601" s="56"/>
      <c r="G601" s="56"/>
      <c r="H601" s="56"/>
      <c r="I601" s="70"/>
    </row>
    <row r="602" spans="2:9">
      <c r="B602" s="52"/>
      <c r="C602" s="53"/>
      <c r="D602" s="53"/>
      <c r="E602" s="47"/>
      <c r="F602" s="56"/>
      <c r="G602" s="56"/>
      <c r="H602" s="56"/>
      <c r="I602" s="70"/>
    </row>
    <row r="603" spans="2:9">
      <c r="B603" s="52"/>
      <c r="C603" s="53"/>
      <c r="D603" s="53"/>
      <c r="E603" s="47"/>
      <c r="F603" s="56"/>
      <c r="G603" s="56"/>
      <c r="H603" s="56"/>
      <c r="I603" s="70"/>
    </row>
    <row r="604" spans="2:9">
      <c r="B604" s="52"/>
      <c r="C604" s="53"/>
      <c r="D604" s="53"/>
      <c r="E604" s="57"/>
      <c r="F604" s="56"/>
      <c r="G604" s="56"/>
      <c r="H604" s="56"/>
      <c r="I604" s="70"/>
    </row>
    <row r="605" spans="2:9">
      <c r="B605" s="52"/>
      <c r="C605" s="53"/>
      <c r="D605" s="53"/>
      <c r="E605" s="57"/>
      <c r="F605" s="56"/>
      <c r="G605" s="56"/>
      <c r="H605" s="56"/>
      <c r="I605" s="70"/>
    </row>
    <row r="606" spans="2:9">
      <c r="B606" s="52"/>
      <c r="C606" s="53"/>
      <c r="D606" s="53"/>
      <c r="E606" s="57"/>
      <c r="F606" s="56"/>
      <c r="G606" s="56"/>
      <c r="H606" s="56"/>
      <c r="I606" s="70"/>
    </row>
    <row r="607" spans="2:9">
      <c r="B607" s="52"/>
      <c r="C607" s="53"/>
      <c r="D607" s="53"/>
      <c r="E607" s="57"/>
      <c r="F607" s="56"/>
      <c r="G607" s="56"/>
      <c r="H607" s="56"/>
      <c r="I607" s="70"/>
    </row>
    <row r="608" spans="2:9">
      <c r="B608" s="52"/>
      <c r="C608" s="53"/>
      <c r="D608" s="53"/>
      <c r="E608" s="57"/>
      <c r="F608" s="56"/>
      <c r="G608" s="56"/>
      <c r="H608" s="56"/>
      <c r="I608" s="70"/>
    </row>
    <row r="609" spans="2:9">
      <c r="B609" s="52"/>
      <c r="C609" s="53"/>
      <c r="D609" s="53"/>
      <c r="E609" s="57"/>
      <c r="F609" s="56"/>
      <c r="G609" s="56"/>
      <c r="H609" s="56"/>
      <c r="I609" s="70"/>
    </row>
    <row r="610" spans="2:9">
      <c r="B610" s="52"/>
      <c r="C610" s="53"/>
      <c r="D610" s="53"/>
      <c r="E610" s="47"/>
      <c r="F610" s="56"/>
      <c r="G610" s="56"/>
      <c r="H610" s="56"/>
      <c r="I610" s="70"/>
    </row>
    <row r="611" spans="2:9">
      <c r="B611" s="52"/>
      <c r="C611" s="53"/>
      <c r="D611" s="53"/>
      <c r="E611" s="57"/>
      <c r="F611" s="56"/>
      <c r="G611" s="56"/>
      <c r="H611" s="56"/>
      <c r="I611" s="70"/>
    </row>
    <row r="612" spans="2:9">
      <c r="B612" s="52"/>
      <c r="C612" s="53"/>
      <c r="D612" s="53"/>
      <c r="E612" s="47"/>
      <c r="F612" s="56"/>
      <c r="G612" s="56"/>
      <c r="H612" s="56"/>
      <c r="I612" s="70"/>
    </row>
    <row r="613" spans="2:9">
      <c r="B613" s="52"/>
      <c r="C613" s="53"/>
      <c r="D613" s="53"/>
      <c r="E613" s="58"/>
      <c r="F613" s="56"/>
      <c r="G613" s="56"/>
      <c r="H613" s="56"/>
      <c r="I613" s="70"/>
    </row>
    <row r="614" spans="2:9">
      <c r="B614" s="52"/>
      <c r="C614" s="53"/>
      <c r="D614" s="53"/>
      <c r="E614" s="47"/>
      <c r="F614" s="56"/>
      <c r="G614" s="56"/>
      <c r="H614" s="56"/>
      <c r="I614" s="70"/>
    </row>
    <row r="615" spans="2:9">
      <c r="B615" s="52"/>
      <c r="C615" s="53"/>
      <c r="D615" s="53"/>
      <c r="E615" s="57"/>
      <c r="F615" s="56"/>
      <c r="G615" s="56"/>
      <c r="H615" s="56"/>
      <c r="I615" s="70"/>
    </row>
    <row r="616" spans="2:9">
      <c r="B616" s="52"/>
      <c r="C616" s="53"/>
      <c r="D616" s="53"/>
      <c r="E616" s="47"/>
      <c r="F616" s="56"/>
      <c r="G616" s="56"/>
      <c r="H616" s="56"/>
      <c r="I616" s="70"/>
    </row>
    <row r="617" spans="2:9">
      <c r="B617" s="52"/>
      <c r="C617" s="53"/>
      <c r="D617" s="53"/>
      <c r="E617" s="47"/>
      <c r="F617" s="56"/>
      <c r="G617" s="56"/>
      <c r="H617" s="56"/>
      <c r="I617" s="70"/>
    </row>
    <row r="618" spans="2:9">
      <c r="B618" s="52"/>
      <c r="C618" s="53"/>
      <c r="D618" s="53"/>
      <c r="E618" s="47"/>
      <c r="F618" s="56"/>
      <c r="G618" s="56"/>
      <c r="H618" s="56"/>
      <c r="I618" s="70"/>
    </row>
    <row r="619" spans="2:9">
      <c r="B619" s="52"/>
      <c r="C619" s="53"/>
      <c r="D619" s="53"/>
      <c r="E619" s="47"/>
      <c r="F619" s="56"/>
      <c r="G619" s="56"/>
      <c r="H619" s="56"/>
      <c r="I619" s="70"/>
    </row>
    <row r="620" spans="2:9">
      <c r="B620" s="52"/>
      <c r="C620" s="53"/>
      <c r="D620" s="53"/>
      <c r="E620" s="47"/>
      <c r="F620" s="56"/>
      <c r="G620" s="56"/>
      <c r="H620" s="56"/>
      <c r="I620" s="70"/>
    </row>
    <row r="621" spans="2:9">
      <c r="B621" s="52"/>
      <c r="C621" s="53"/>
      <c r="D621" s="53"/>
      <c r="E621" s="47"/>
      <c r="F621" s="56"/>
      <c r="G621" s="56"/>
      <c r="H621" s="56"/>
      <c r="I621" s="70"/>
    </row>
    <row r="622" spans="2:9">
      <c r="B622" s="52"/>
      <c r="C622" s="53"/>
      <c r="D622" s="53"/>
      <c r="E622" s="47"/>
      <c r="F622" s="56"/>
      <c r="G622" s="56"/>
      <c r="H622" s="56"/>
      <c r="I622" s="70"/>
    </row>
    <row r="623" spans="2:9">
      <c r="B623" s="52"/>
      <c r="C623" s="53"/>
      <c r="D623" s="53"/>
      <c r="E623" s="47"/>
      <c r="F623" s="56"/>
      <c r="G623" s="56"/>
      <c r="H623" s="56"/>
      <c r="I623" s="70"/>
    </row>
    <row r="624" spans="2:9">
      <c r="B624" s="52"/>
      <c r="C624" s="53"/>
      <c r="D624" s="53"/>
      <c r="E624" s="47"/>
      <c r="F624" s="56"/>
      <c r="G624" s="56"/>
      <c r="H624" s="56"/>
      <c r="I624" s="70"/>
    </row>
    <row r="625" spans="2:9">
      <c r="B625" s="52"/>
      <c r="C625" s="53"/>
      <c r="D625" s="53"/>
      <c r="E625" s="57"/>
      <c r="F625" s="56"/>
      <c r="G625" s="56"/>
      <c r="H625" s="56"/>
      <c r="I625" s="70"/>
    </row>
    <row r="626" spans="2:9">
      <c r="B626" s="52"/>
      <c r="C626" s="53"/>
      <c r="D626" s="53"/>
      <c r="E626" s="57"/>
      <c r="F626" s="56"/>
      <c r="G626" s="56"/>
      <c r="H626" s="56"/>
      <c r="I626" s="70"/>
    </row>
    <row r="627" spans="2:9">
      <c r="B627" s="52"/>
      <c r="C627" s="53"/>
      <c r="D627" s="53"/>
      <c r="E627" s="57"/>
      <c r="F627" s="56"/>
      <c r="G627" s="56"/>
      <c r="H627" s="56"/>
      <c r="I627" s="70"/>
    </row>
    <row r="628" spans="2:9">
      <c r="B628" s="52"/>
      <c r="C628" s="53"/>
      <c r="D628" s="53"/>
      <c r="E628" s="57"/>
      <c r="F628" s="56"/>
      <c r="G628" s="56"/>
      <c r="H628" s="56"/>
      <c r="I628" s="70"/>
    </row>
    <row r="629" spans="2:9">
      <c r="B629" s="52"/>
      <c r="C629" s="53"/>
      <c r="D629" s="53"/>
      <c r="E629" s="57"/>
      <c r="F629" s="56"/>
      <c r="G629" s="56"/>
      <c r="H629" s="56"/>
      <c r="I629" s="70"/>
    </row>
    <row r="630" spans="2:9">
      <c r="B630" s="52"/>
      <c r="C630" s="53"/>
      <c r="D630" s="53"/>
      <c r="E630" s="57"/>
      <c r="F630" s="56"/>
      <c r="G630" s="56"/>
      <c r="H630" s="56"/>
      <c r="I630" s="70"/>
    </row>
    <row r="631" spans="2:9">
      <c r="B631" s="52"/>
      <c r="C631" s="53"/>
      <c r="D631" s="53"/>
      <c r="E631" s="47"/>
      <c r="F631" s="56"/>
      <c r="G631" s="56"/>
      <c r="H631" s="56"/>
      <c r="I631" s="70"/>
    </row>
    <row r="632" spans="2:9">
      <c r="B632" s="52"/>
      <c r="C632" s="53"/>
      <c r="D632" s="53"/>
      <c r="E632" s="57"/>
      <c r="F632" s="56"/>
      <c r="G632" s="56"/>
      <c r="H632" s="56"/>
      <c r="I632" s="70"/>
    </row>
    <row r="633" spans="2:9">
      <c r="B633" s="52"/>
      <c r="C633" s="53"/>
      <c r="D633" s="53"/>
      <c r="E633" s="47"/>
      <c r="F633" s="56"/>
      <c r="G633" s="56"/>
      <c r="H633" s="56"/>
      <c r="I633" s="70"/>
    </row>
    <row r="634" spans="2:9">
      <c r="B634" s="52"/>
      <c r="C634" s="53"/>
      <c r="D634" s="53"/>
      <c r="E634" s="57"/>
      <c r="F634" s="56"/>
      <c r="G634" s="56"/>
      <c r="H634" s="56"/>
      <c r="I634" s="70"/>
    </row>
    <row r="635" spans="2:9">
      <c r="B635" s="52"/>
      <c r="C635" s="53"/>
      <c r="D635" s="53"/>
      <c r="E635" s="47"/>
      <c r="F635" s="56"/>
      <c r="G635" s="56"/>
      <c r="H635" s="56"/>
      <c r="I635" s="70"/>
    </row>
    <row r="636" spans="2:9">
      <c r="B636" s="52"/>
      <c r="C636" s="53"/>
      <c r="D636" s="53"/>
      <c r="E636" s="47"/>
      <c r="F636" s="56"/>
      <c r="G636" s="56"/>
      <c r="H636" s="56"/>
      <c r="I636" s="70"/>
    </row>
    <row r="637" spans="2:9">
      <c r="B637" s="52"/>
      <c r="C637" s="53"/>
      <c r="D637" s="53"/>
      <c r="E637" s="47"/>
      <c r="F637" s="56"/>
      <c r="G637" s="56"/>
      <c r="H637" s="56"/>
      <c r="I637" s="70"/>
    </row>
    <row r="638" spans="2:9">
      <c r="B638" s="52"/>
      <c r="C638" s="53"/>
      <c r="D638" s="53"/>
      <c r="E638" s="47"/>
      <c r="F638" s="56"/>
      <c r="G638" s="56"/>
      <c r="H638" s="56"/>
      <c r="I638" s="70"/>
    </row>
    <row r="639" spans="2:9">
      <c r="B639" s="52"/>
      <c r="C639" s="53"/>
      <c r="D639" s="53"/>
      <c r="E639" s="47"/>
      <c r="F639" s="56"/>
      <c r="G639" s="56"/>
      <c r="H639" s="56"/>
      <c r="I639" s="70"/>
    </row>
    <row r="640" spans="2:9">
      <c r="B640" s="52"/>
      <c r="C640" s="53"/>
      <c r="D640" s="53"/>
      <c r="E640" s="47"/>
      <c r="F640" s="56"/>
      <c r="G640" s="56"/>
      <c r="H640" s="56"/>
      <c r="I640" s="70"/>
    </row>
    <row r="641" spans="2:9">
      <c r="B641" s="52"/>
      <c r="C641" s="53"/>
      <c r="D641" s="53"/>
      <c r="E641" s="47"/>
      <c r="F641" s="56"/>
      <c r="G641" s="56"/>
      <c r="H641" s="56"/>
      <c r="I641" s="70"/>
    </row>
    <row r="642" spans="2:9">
      <c r="B642" s="52"/>
      <c r="C642" s="53"/>
      <c r="D642" s="53"/>
      <c r="E642" s="47"/>
      <c r="F642" s="56"/>
      <c r="G642" s="56"/>
      <c r="H642" s="56"/>
      <c r="I642" s="70"/>
    </row>
    <row r="643" spans="2:9">
      <c r="B643" s="52"/>
      <c r="C643" s="53"/>
      <c r="D643" s="53"/>
      <c r="E643" s="47"/>
      <c r="F643" s="56"/>
      <c r="G643" s="56"/>
      <c r="H643" s="56"/>
      <c r="I643" s="70"/>
    </row>
    <row r="644" spans="2:9">
      <c r="B644" s="52"/>
      <c r="C644" s="53"/>
      <c r="D644" s="53"/>
      <c r="E644" s="57"/>
      <c r="F644" s="56"/>
      <c r="G644" s="56"/>
      <c r="H644" s="56"/>
      <c r="I644" s="70"/>
    </row>
    <row r="645" spans="2:9">
      <c r="B645" s="52"/>
      <c r="C645" s="53"/>
      <c r="D645" s="53"/>
      <c r="E645" s="57"/>
      <c r="F645" s="56"/>
      <c r="G645" s="56"/>
      <c r="H645" s="56"/>
      <c r="I645" s="70"/>
    </row>
    <row r="646" spans="2:9">
      <c r="B646" s="52"/>
      <c r="C646" s="53"/>
      <c r="D646" s="53"/>
      <c r="E646" s="57"/>
      <c r="F646" s="56"/>
      <c r="G646" s="56"/>
      <c r="H646" s="56"/>
      <c r="I646" s="70"/>
    </row>
    <row r="647" spans="2:9">
      <c r="B647" s="52"/>
      <c r="C647" s="53"/>
      <c r="D647" s="53"/>
      <c r="E647" s="57"/>
      <c r="F647" s="56"/>
      <c r="G647" s="56"/>
      <c r="H647" s="56"/>
      <c r="I647" s="70"/>
    </row>
    <row r="648" spans="2:9">
      <c r="B648" s="52"/>
      <c r="C648" s="53"/>
      <c r="D648" s="53"/>
      <c r="E648" s="57"/>
      <c r="F648" s="56"/>
      <c r="G648" s="56"/>
      <c r="H648" s="56"/>
      <c r="I648" s="70"/>
    </row>
    <row r="649" spans="2:9">
      <c r="B649" s="52"/>
      <c r="C649" s="53"/>
      <c r="D649" s="53"/>
      <c r="E649" s="57"/>
      <c r="F649" s="56"/>
      <c r="G649" s="56"/>
      <c r="H649" s="56"/>
      <c r="I649" s="70"/>
    </row>
    <row r="650" spans="2:9">
      <c r="B650" s="52"/>
      <c r="C650" s="53"/>
      <c r="D650" s="53"/>
      <c r="E650" s="47"/>
      <c r="F650" s="56"/>
      <c r="G650" s="56"/>
      <c r="H650" s="56"/>
      <c r="I650" s="70"/>
    </row>
    <row r="651" spans="2:9">
      <c r="B651" s="52"/>
      <c r="C651" s="53"/>
      <c r="D651" s="53"/>
      <c r="E651" s="57"/>
      <c r="F651" s="56"/>
      <c r="G651" s="56"/>
      <c r="H651" s="56"/>
      <c r="I651" s="70"/>
    </row>
  </sheetData>
  <mergeCells count="1">
    <mergeCell ref="B2:I2"/>
  </mergeCells>
  <pageMargins left="0.699305555555556" right="0.699305555555556" top="0.75" bottom="0.75" header="0.3" footer="0.3"/>
  <pageSetup paperSize="9" scale="47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6"/>
  </sheetPr>
  <dimension ref="B1:L651"/>
  <sheetViews>
    <sheetView showGridLines="0" zoomScale="68" zoomScaleNormal="68" workbookViewId="0">
      <selection activeCell="K76" sqref="K76"/>
    </sheetView>
  </sheetViews>
  <sheetFormatPr defaultColWidth="8.81904761904762" defaultRowHeight="15"/>
  <cols>
    <col min="1" max="1" width="2.45714285714286" customWidth="1"/>
    <col min="2" max="2" width="15.4571428571429" customWidth="1"/>
    <col min="3" max="3" width="10" style="37" customWidth="1"/>
    <col min="4" max="4" width="17.2666666666667" style="37" customWidth="1"/>
    <col min="5" max="5" width="21.4571428571429" customWidth="1"/>
    <col min="6" max="6" width="12.7238095238095" style="37" customWidth="1"/>
    <col min="7" max="7" width="10.8190476190476" customWidth="1"/>
    <col min="8" max="8" width="15.4571428571429" customWidth="1"/>
    <col min="9" max="9" width="18.4571428571429" customWidth="1"/>
    <col min="10" max="10" width="16.4571428571429" customWidth="1"/>
    <col min="11" max="12" width="20.7238095238095" customWidth="1"/>
    <col min="13" max="13" width="4.45714285714286" customWidth="1"/>
    <col min="14" max="14" width="12.7238095238095" customWidth="1"/>
    <col min="15" max="15" width="37.4571428571429" customWidth="1"/>
    <col min="16" max="16" width="12.7238095238095" customWidth="1"/>
  </cols>
  <sheetData>
    <row r="1" ht="15.75" spans="8:12">
      <c r="H1" s="38">
        <v>0.9817</v>
      </c>
      <c r="I1" s="50"/>
      <c r="J1" s="38">
        <v>0.0165</v>
      </c>
      <c r="K1" s="50"/>
      <c r="L1" s="38">
        <v>0.0018</v>
      </c>
    </row>
    <row r="2" s="36" customFormat="1" ht="30.75" customHeight="1" spans="2:12">
      <c r="B2" s="39" t="s">
        <v>95</v>
      </c>
      <c r="C2" s="40"/>
      <c r="D2" s="40"/>
      <c r="E2" s="40"/>
      <c r="F2" s="40"/>
      <c r="G2" s="40"/>
      <c r="H2" s="40"/>
      <c r="I2" s="40"/>
      <c r="J2" s="40"/>
      <c r="K2" s="40"/>
      <c r="L2" s="40"/>
    </row>
    <row r="3" ht="30.75" spans="2:12">
      <c r="B3" s="41" t="s">
        <v>96</v>
      </c>
      <c r="C3" s="42" t="s">
        <v>81</v>
      </c>
      <c r="D3" s="42" t="s">
        <v>82</v>
      </c>
      <c r="E3" s="42" t="s">
        <v>83</v>
      </c>
      <c r="F3" s="42" t="s">
        <v>1</v>
      </c>
      <c r="G3" s="42" t="s">
        <v>97</v>
      </c>
      <c r="H3" s="42" t="s">
        <v>98</v>
      </c>
      <c r="I3" s="42" t="s">
        <v>99</v>
      </c>
      <c r="J3" s="42" t="s">
        <v>100</v>
      </c>
      <c r="K3" s="42" t="s">
        <v>101</v>
      </c>
      <c r="L3" s="42" t="s">
        <v>102</v>
      </c>
    </row>
    <row r="4" s="36" customFormat="1" spans="2:12">
      <c r="B4" s="43" t="s">
        <v>103</v>
      </c>
      <c r="C4" s="44">
        <v>1</v>
      </c>
      <c r="D4" s="44" t="s">
        <v>88</v>
      </c>
      <c r="E4" s="45" t="s">
        <v>89</v>
      </c>
      <c r="F4" s="44" t="s">
        <v>104</v>
      </c>
      <c r="G4" s="46">
        <f ca="1">1-I4-K4</f>
        <v>0.99160738892035</v>
      </c>
      <c r="H4" s="46" t="str">
        <f ca="1">IF(G4&gt;=$H$1,"Y","N")</f>
        <v>Y</v>
      </c>
      <c r="I4" s="46">
        <f ca="1">RAND()*(0.02)</f>
        <v>0.00677060514613539</v>
      </c>
      <c r="J4" s="46" t="str">
        <f ca="1">IF(I4&lt;=$J$1,"Y","N")</f>
        <v>Y</v>
      </c>
      <c r="K4" s="46">
        <f ca="1">RAND()*(0.002)</f>
        <v>0.00162200593351489</v>
      </c>
      <c r="L4" s="46" t="str">
        <f ca="1">IF(K4&lt;=$L$1,"Y","N")</f>
        <v>Y</v>
      </c>
    </row>
    <row r="5" s="36" customFormat="1" spans="2:12">
      <c r="B5" s="43" t="s">
        <v>103</v>
      </c>
      <c r="C5" s="44">
        <v>1</v>
      </c>
      <c r="D5" s="44" t="s">
        <v>88</v>
      </c>
      <c r="E5" s="47" t="s">
        <v>90</v>
      </c>
      <c r="F5" s="48" t="s">
        <v>104</v>
      </c>
      <c r="G5" s="46">
        <f ca="1" t="shared" ref="G5" si="0">1-I5-K5</f>
        <v>0.997998912449041</v>
      </c>
      <c r="H5" s="46" t="str">
        <f ca="1" t="shared" ref="H5" si="1">IF(G5&gt;=$H$1,"Y","N")</f>
        <v>Y</v>
      </c>
      <c r="I5" s="46">
        <f ca="1" t="shared" ref="I5" si="2">RAND()*(0.02)</f>
        <v>0.000685244171458264</v>
      </c>
      <c r="J5" s="46" t="str">
        <f ca="1" t="shared" ref="J5" si="3">IF(I5&lt;=$J$1,"Y","N")</f>
        <v>Y</v>
      </c>
      <c r="K5" s="46">
        <f ca="1" t="shared" ref="K5" si="4">RAND()*(0.002)</f>
        <v>0.00131584337950119</v>
      </c>
      <c r="L5" s="46" t="str">
        <f ca="1" t="shared" ref="L5" si="5">IF(K5&lt;=$L$1,"Y","N")</f>
        <v>Y</v>
      </c>
    </row>
    <row r="6" s="36" customFormat="1" spans="2:12">
      <c r="B6" s="43" t="s">
        <v>103</v>
      </c>
      <c r="C6" s="44">
        <v>1</v>
      </c>
      <c r="D6" s="44" t="s">
        <v>91</v>
      </c>
      <c r="E6" s="49" t="s">
        <v>92</v>
      </c>
      <c r="F6" s="48">
        <v>1</v>
      </c>
      <c r="G6" s="46">
        <f ca="1" t="shared" ref="G6" si="6">1-I6-K6</f>
        <v>0.994055756159057</v>
      </c>
      <c r="H6" s="46" t="str">
        <f ca="1" t="shared" ref="H6" si="7">IF(G6&gt;=$H$1,"Y","N")</f>
        <v>Y</v>
      </c>
      <c r="I6" s="46">
        <f ca="1" t="shared" ref="I6" si="8">RAND()*(0.02)</f>
        <v>0.00454371872988707</v>
      </c>
      <c r="J6" s="46" t="str">
        <f ca="1" t="shared" ref="J6" si="9">IF(I6&lt;=$J$1,"Y","N")</f>
        <v>Y</v>
      </c>
      <c r="K6" s="46">
        <f ca="1" t="shared" ref="K6" si="10">RAND()*(0.002)</f>
        <v>0.00140052511105561</v>
      </c>
      <c r="L6" s="46" t="str">
        <f ca="1" t="shared" ref="L6" si="11">IF(K6&lt;=$L$1,"Y","N")</f>
        <v>Y</v>
      </c>
    </row>
    <row r="7" s="36" customFormat="1" spans="2:12">
      <c r="B7" s="43" t="s">
        <v>103</v>
      </c>
      <c r="C7" s="44">
        <v>1</v>
      </c>
      <c r="D7" s="44" t="s">
        <v>91</v>
      </c>
      <c r="E7" s="49" t="s">
        <v>92</v>
      </c>
      <c r="F7" s="48">
        <v>2</v>
      </c>
      <c r="G7" s="46">
        <f ca="1" t="shared" ref="G7:G37" si="12">1-I7-K7</f>
        <v>0.994612528569584</v>
      </c>
      <c r="H7" s="46" t="str">
        <f ca="1" t="shared" ref="H7:H37" si="13">IF(G7&gt;=$H$1,"Y","N")</f>
        <v>Y</v>
      </c>
      <c r="I7" s="46">
        <f ca="1" t="shared" ref="I7:I37" si="14">RAND()*(0.02)</f>
        <v>0.00456004697491271</v>
      </c>
      <c r="J7" s="46" t="str">
        <f ca="1" t="shared" ref="J7:J37" si="15">IF(I7&lt;=$J$1,"Y","N")</f>
        <v>Y</v>
      </c>
      <c r="K7" s="46">
        <f ca="1" t="shared" ref="K7:K37" si="16">RAND()*(0.002)</f>
        <v>0.000827424455502896</v>
      </c>
      <c r="L7" s="46" t="str">
        <f ca="1" t="shared" ref="L7:L37" si="17">IF(K7&lt;=$L$1,"Y","N")</f>
        <v>Y</v>
      </c>
    </row>
    <row r="8" spans="2:12">
      <c r="B8" s="43" t="s">
        <v>103</v>
      </c>
      <c r="C8" s="44">
        <v>1</v>
      </c>
      <c r="D8" s="44" t="s">
        <v>91</v>
      </c>
      <c r="E8" s="49" t="s">
        <v>92</v>
      </c>
      <c r="F8" s="48">
        <v>3</v>
      </c>
      <c r="G8" s="46">
        <f ca="1">1-I8-K8</f>
        <v>0.985592093094526</v>
      </c>
      <c r="H8" s="46" t="str">
        <f ca="1">IF(G8&gt;=$H$1,"Y","N")</f>
        <v>Y</v>
      </c>
      <c r="I8" s="46">
        <f ca="1">RAND()*(0.02)</f>
        <v>0.0138732868409331</v>
      </c>
      <c r="J8" s="46" t="str">
        <f ca="1">IF(I8&lt;=$J$1,"Y","N")</f>
        <v>Y</v>
      </c>
      <c r="K8" s="46">
        <f ca="1">RAND()*(0.002)</f>
        <v>0.000534620064541036</v>
      </c>
      <c r="L8" s="46" t="str">
        <f ca="1">IF(K8&lt;=$L$1,"Y","N")</f>
        <v>Y</v>
      </c>
    </row>
    <row r="9" spans="2:12">
      <c r="B9" s="43" t="s">
        <v>103</v>
      </c>
      <c r="C9" s="44">
        <v>1</v>
      </c>
      <c r="D9" s="44" t="s">
        <v>91</v>
      </c>
      <c r="E9" s="49" t="s">
        <v>92</v>
      </c>
      <c r="F9" s="48">
        <v>4</v>
      </c>
      <c r="G9" s="46">
        <f ca="1">1-I9-K9</f>
        <v>0.979839485598915</v>
      </c>
      <c r="H9" s="46" t="str">
        <f ca="1">IF(G9&gt;=$H$1,"Y","N")</f>
        <v>N</v>
      </c>
      <c r="I9" s="46">
        <f ca="1">RAND()*(0.02)</f>
        <v>0.0193566184900172</v>
      </c>
      <c r="J9" s="46" t="str">
        <f ca="1">IF(I9&lt;=$J$1,"Y","N")</f>
        <v>N</v>
      </c>
      <c r="K9" s="46">
        <f ca="1">RAND()*(0.002)</f>
        <v>0.000803895911068118</v>
      </c>
      <c r="L9" s="46" t="str">
        <f ca="1">IF(K9&lt;=$L$1,"Y","N")</f>
        <v>Y</v>
      </c>
    </row>
    <row r="10" spans="2:12">
      <c r="B10" s="43" t="s">
        <v>103</v>
      </c>
      <c r="C10" s="44">
        <v>1</v>
      </c>
      <c r="D10" s="44" t="s">
        <v>91</v>
      </c>
      <c r="E10" s="49" t="s">
        <v>92</v>
      </c>
      <c r="F10" s="48">
        <v>5</v>
      </c>
      <c r="G10" s="46">
        <f ca="1">1-I10-K10</f>
        <v>0.983197503357383</v>
      </c>
      <c r="H10" s="46" t="str">
        <f ca="1">IF(G10&gt;=$H$1,"Y","N")</f>
        <v>Y</v>
      </c>
      <c r="I10" s="46">
        <f ca="1">RAND()*(0.02)</f>
        <v>0.0167809901046088</v>
      </c>
      <c r="J10" s="46" t="str">
        <f ca="1">IF(I10&lt;=$J$1,"Y","N")</f>
        <v>N</v>
      </c>
      <c r="K10" s="46">
        <f ca="1">RAND()*(0.002)</f>
        <v>2.15065380082264e-5</v>
      </c>
      <c r="L10" s="46" t="str">
        <f ca="1">IF(K10&lt;=$L$1,"Y","N")</f>
        <v>Y</v>
      </c>
    </row>
    <row r="11" spans="2:12">
      <c r="B11" s="43" t="s">
        <v>103</v>
      </c>
      <c r="C11" s="44">
        <v>1</v>
      </c>
      <c r="D11" s="44" t="s">
        <v>91</v>
      </c>
      <c r="E11" s="49" t="s">
        <v>92</v>
      </c>
      <c r="F11" s="48">
        <v>6</v>
      </c>
      <c r="G11" s="46">
        <f ca="1">1-I11-K11</f>
        <v>0.986762213997587</v>
      </c>
      <c r="H11" s="46" t="str">
        <f ca="1">IF(G11&gt;=$H$1,"Y","N")</f>
        <v>Y</v>
      </c>
      <c r="I11" s="46">
        <f ca="1">RAND()*(0.02)</f>
        <v>0.0129864798117492</v>
      </c>
      <c r="J11" s="46" t="str">
        <f ca="1">IF(I11&lt;=$J$1,"Y","N")</f>
        <v>Y</v>
      </c>
      <c r="K11" s="46">
        <f ca="1">RAND()*(0.002)</f>
        <v>0.000251306190663446</v>
      </c>
      <c r="L11" s="46" t="str">
        <f ca="1">IF(K11&lt;=$L$1,"Y","N")</f>
        <v>Y</v>
      </c>
    </row>
    <row r="12" spans="2:12">
      <c r="B12" s="43" t="s">
        <v>103</v>
      </c>
      <c r="C12" s="44">
        <v>1</v>
      </c>
      <c r="D12" s="44" t="s">
        <v>91</v>
      </c>
      <c r="E12" s="49" t="s">
        <v>92</v>
      </c>
      <c r="F12" s="48">
        <v>7</v>
      </c>
      <c r="G12" s="46">
        <f ca="1">1-I12-K12</f>
        <v>0.98098426003008</v>
      </c>
      <c r="H12" s="46" t="str">
        <f ca="1">IF(G12&gt;=$H$1,"Y","N")</f>
        <v>N</v>
      </c>
      <c r="I12" s="46">
        <f ca="1">RAND()*(0.02)</f>
        <v>0.0176262979641113</v>
      </c>
      <c r="J12" s="46" t="str">
        <f ca="1">IF(I12&lt;=$J$1,"Y","N")</f>
        <v>N</v>
      </c>
      <c r="K12" s="46">
        <f ca="1">RAND()*(0.002)</f>
        <v>0.00138944200580861</v>
      </c>
      <c r="L12" s="46" t="str">
        <f ca="1">IF(K12&lt;=$L$1,"Y","N")</f>
        <v>Y</v>
      </c>
    </row>
    <row r="13" spans="2:12">
      <c r="B13" s="43" t="s">
        <v>103</v>
      </c>
      <c r="C13" s="44">
        <v>1</v>
      </c>
      <c r="D13" s="44" t="s">
        <v>91</v>
      </c>
      <c r="E13" s="49" t="s">
        <v>92</v>
      </c>
      <c r="F13" s="48">
        <v>8</v>
      </c>
      <c r="G13" s="46">
        <f ca="1">1-I13-K13</f>
        <v>0.987645803912467</v>
      </c>
      <c r="H13" s="46" t="str">
        <f ca="1">IF(G13&gt;=$H$1,"Y","N")</f>
        <v>Y</v>
      </c>
      <c r="I13" s="46">
        <f ca="1">RAND()*(0.02)</f>
        <v>0.011980416093953</v>
      </c>
      <c r="J13" s="46" t="str">
        <f ca="1">IF(I13&lt;=$J$1,"Y","N")</f>
        <v>Y</v>
      </c>
      <c r="K13" s="46">
        <f ca="1">RAND()*(0.002)</f>
        <v>0.000373779993580055</v>
      </c>
      <c r="L13" s="46" t="str">
        <f ca="1">IF(K13&lt;=$L$1,"Y","N")</f>
        <v>Y</v>
      </c>
    </row>
    <row r="14" spans="2:12">
      <c r="B14" s="43" t="s">
        <v>103</v>
      </c>
      <c r="C14" s="44">
        <v>1</v>
      </c>
      <c r="D14" s="44" t="s">
        <v>91</v>
      </c>
      <c r="E14" s="49" t="s">
        <v>92</v>
      </c>
      <c r="F14" s="48">
        <v>9</v>
      </c>
      <c r="G14" s="46">
        <f ca="1">1-I14-K14</f>
        <v>0.988707734549116</v>
      </c>
      <c r="H14" s="46" t="str">
        <f ca="1">IF(G14&gt;=$H$1,"Y","N")</f>
        <v>Y</v>
      </c>
      <c r="I14" s="46">
        <f ca="1">RAND()*(0.02)</f>
        <v>0.00970303957862658</v>
      </c>
      <c r="J14" s="46" t="str">
        <f ca="1">IF(I14&lt;=$J$1,"Y","N")</f>
        <v>Y</v>
      </c>
      <c r="K14" s="46">
        <f ca="1">RAND()*(0.002)</f>
        <v>0.00158922587225701</v>
      </c>
      <c r="L14" s="46" t="str">
        <f ca="1">IF(K14&lt;=$L$1,"Y","N")</f>
        <v>Y</v>
      </c>
    </row>
    <row r="15" spans="2:12">
      <c r="B15" s="43" t="s">
        <v>103</v>
      </c>
      <c r="C15" s="44">
        <v>1</v>
      </c>
      <c r="D15" s="44" t="s">
        <v>91</v>
      </c>
      <c r="E15" s="49" t="s">
        <v>92</v>
      </c>
      <c r="F15" s="48">
        <v>10</v>
      </c>
      <c r="G15" s="46">
        <f ca="1">1-I15-K15</f>
        <v>0.995386795967745</v>
      </c>
      <c r="H15" s="46" t="str">
        <f ca="1">IF(G15&gt;=$H$1,"Y","N")</f>
        <v>Y</v>
      </c>
      <c r="I15" s="46">
        <f ca="1">RAND()*(0.02)</f>
        <v>0.00279727927467539</v>
      </c>
      <c r="J15" s="46" t="str">
        <f ca="1">IF(I15&lt;=$J$1,"Y","N")</f>
        <v>Y</v>
      </c>
      <c r="K15" s="46">
        <f ca="1">RAND()*(0.002)</f>
        <v>0.00181592475757948</v>
      </c>
      <c r="L15" s="46" t="str">
        <f ca="1">IF(K15&lt;=$L$1,"Y","N")</f>
        <v>N</v>
      </c>
    </row>
    <row r="16" spans="2:12">
      <c r="B16" s="43" t="s">
        <v>103</v>
      </c>
      <c r="C16" s="44">
        <v>1</v>
      </c>
      <c r="D16" s="44" t="s">
        <v>91</v>
      </c>
      <c r="E16" s="49" t="s">
        <v>92</v>
      </c>
      <c r="F16" s="48">
        <v>11</v>
      </c>
      <c r="G16" s="46">
        <f ca="1">1-I16-K16</f>
        <v>0.997348330481038</v>
      </c>
      <c r="H16" s="46" t="str">
        <f ca="1">IF(G16&gt;=$H$1,"Y","N")</f>
        <v>Y</v>
      </c>
      <c r="I16" s="46">
        <f ca="1">RAND()*(0.02)</f>
        <v>0.00207569650508017</v>
      </c>
      <c r="J16" s="46" t="str">
        <f ca="1">IF(I16&lt;=$J$1,"Y","N")</f>
        <v>Y</v>
      </c>
      <c r="K16" s="46">
        <f ca="1">RAND()*(0.002)</f>
        <v>0.000575973013881481</v>
      </c>
      <c r="L16" s="46" t="str">
        <f ca="1">IF(K16&lt;=$L$1,"Y","N")</f>
        <v>Y</v>
      </c>
    </row>
    <row r="17" spans="2:12">
      <c r="B17" s="43" t="s">
        <v>103</v>
      </c>
      <c r="C17" s="44">
        <v>1</v>
      </c>
      <c r="D17" s="44" t="s">
        <v>91</v>
      </c>
      <c r="E17" s="49" t="s">
        <v>92</v>
      </c>
      <c r="F17" s="48">
        <v>12</v>
      </c>
      <c r="G17" s="46">
        <f ca="1">1-I17-K17</f>
        <v>0.983350948569848</v>
      </c>
      <c r="H17" s="46" t="str">
        <f ca="1">IF(G17&gt;=$H$1,"Y","N")</f>
        <v>Y</v>
      </c>
      <c r="I17" s="46">
        <f ca="1">RAND()*(0.02)</f>
        <v>0.0166390932673354</v>
      </c>
      <c r="J17" s="46" t="str">
        <f ca="1">IF(I17&lt;=$J$1,"Y","N")</f>
        <v>N</v>
      </c>
      <c r="K17" s="46">
        <f ca="1">RAND()*(0.002)</f>
        <v>9.9581628166665e-6</v>
      </c>
      <c r="L17" s="46" t="str">
        <f ca="1">IF(K17&lt;=$L$1,"Y","N")</f>
        <v>Y</v>
      </c>
    </row>
    <row r="18" spans="2:12">
      <c r="B18" s="43" t="s">
        <v>103</v>
      </c>
      <c r="C18" s="44">
        <v>1</v>
      </c>
      <c r="D18" s="44" t="s">
        <v>91</v>
      </c>
      <c r="E18" s="49" t="s">
        <v>92</v>
      </c>
      <c r="F18" s="48">
        <v>13</v>
      </c>
      <c r="G18" s="46">
        <f ca="1">1-I18-K18</f>
        <v>0.989181600243751</v>
      </c>
      <c r="H18" s="46" t="str">
        <f ca="1">IF(G18&gt;=$H$1,"Y","N")</f>
        <v>Y</v>
      </c>
      <c r="I18" s="46">
        <f ca="1">RAND()*(0.02)</f>
        <v>0.00947295982568057</v>
      </c>
      <c r="J18" s="46" t="str">
        <f ca="1">IF(I18&lt;=$J$1,"Y","N")</f>
        <v>Y</v>
      </c>
      <c r="K18" s="46">
        <f ca="1">RAND()*(0.002)</f>
        <v>0.00134543993056853</v>
      </c>
      <c r="L18" s="46" t="str">
        <f ca="1">IF(K18&lt;=$L$1,"Y","N")</f>
        <v>Y</v>
      </c>
    </row>
    <row r="19" spans="2:12">
      <c r="B19" s="43" t="s">
        <v>103</v>
      </c>
      <c r="C19" s="44">
        <v>1</v>
      </c>
      <c r="D19" s="44" t="s">
        <v>91</v>
      </c>
      <c r="E19" s="49" t="s">
        <v>92</v>
      </c>
      <c r="F19" s="48">
        <v>14</v>
      </c>
      <c r="G19" s="46">
        <f ca="1">1-I19-K19</f>
        <v>0.994099219181694</v>
      </c>
      <c r="H19" s="46" t="str">
        <f ca="1">IF(G19&gt;=$H$1,"Y","N")</f>
        <v>Y</v>
      </c>
      <c r="I19" s="46">
        <f ca="1">RAND()*(0.02)</f>
        <v>0.00480688539779452</v>
      </c>
      <c r="J19" s="46" t="str">
        <f ca="1">IF(I19&lt;=$J$1,"Y","N")</f>
        <v>Y</v>
      </c>
      <c r="K19" s="46">
        <f ca="1">RAND()*(0.002)</f>
        <v>0.00109389542051153</v>
      </c>
      <c r="L19" s="46" t="str">
        <f ca="1">IF(K19&lt;=$L$1,"Y","N")</f>
        <v>Y</v>
      </c>
    </row>
    <row r="20" spans="2:12">
      <c r="B20" s="43" t="s">
        <v>103</v>
      </c>
      <c r="C20" s="44">
        <v>1</v>
      </c>
      <c r="D20" s="44" t="s">
        <v>91</v>
      </c>
      <c r="E20" s="49" t="s">
        <v>92</v>
      </c>
      <c r="F20" s="48">
        <v>15</v>
      </c>
      <c r="G20" s="46">
        <f ca="1">1-I20-K20</f>
        <v>0.985400315980983</v>
      </c>
      <c r="H20" s="46" t="str">
        <f ca="1">IF(G20&gt;=$H$1,"Y","N")</f>
        <v>Y</v>
      </c>
      <c r="I20" s="46">
        <f ca="1">RAND()*(0.02)</f>
        <v>0.0138972277319257</v>
      </c>
      <c r="J20" s="46" t="str">
        <f ca="1">IF(I20&lt;=$J$1,"Y","N")</f>
        <v>Y</v>
      </c>
      <c r="K20" s="46">
        <f ca="1">RAND()*(0.002)</f>
        <v>0.00070245628709171</v>
      </c>
      <c r="L20" s="46" t="str">
        <f ca="1">IF(K20&lt;=$L$1,"Y","N")</f>
        <v>Y</v>
      </c>
    </row>
    <row r="21" spans="2:12">
      <c r="B21" s="43" t="s">
        <v>103</v>
      </c>
      <c r="C21" s="44">
        <v>1</v>
      </c>
      <c r="D21" s="44" t="s">
        <v>91</v>
      </c>
      <c r="E21" s="49" t="s">
        <v>92</v>
      </c>
      <c r="F21" s="48">
        <v>16</v>
      </c>
      <c r="G21" s="46">
        <f ca="1">1-I21-K21</f>
        <v>0.980914821847874</v>
      </c>
      <c r="H21" s="46" t="str">
        <f ca="1">IF(G21&gt;=$H$1,"Y","N")</f>
        <v>N</v>
      </c>
      <c r="I21" s="46">
        <f ca="1">RAND()*(0.02)</f>
        <v>0.0182632976698638</v>
      </c>
      <c r="J21" s="46" t="str">
        <f ca="1">IF(I21&lt;=$J$1,"Y","N")</f>
        <v>N</v>
      </c>
      <c r="K21" s="46">
        <f ca="1">RAND()*(0.002)</f>
        <v>0.000821880482262205</v>
      </c>
      <c r="L21" s="46" t="str">
        <f ca="1">IF(K21&lt;=$L$1,"Y","N")</f>
        <v>Y</v>
      </c>
    </row>
    <row r="22" spans="2:12">
      <c r="B22" s="43" t="s">
        <v>103</v>
      </c>
      <c r="C22" s="44">
        <v>1</v>
      </c>
      <c r="D22" s="44" t="s">
        <v>91</v>
      </c>
      <c r="E22" s="49" t="s">
        <v>92</v>
      </c>
      <c r="F22" s="48">
        <v>17</v>
      </c>
      <c r="G22" s="46">
        <f ca="1">1-I22-K22</f>
        <v>0.991157969671785</v>
      </c>
      <c r="H22" s="46" t="str">
        <f ca="1">IF(G22&gt;=$H$1,"Y","N")</f>
        <v>Y</v>
      </c>
      <c r="I22" s="46">
        <f ca="1">RAND()*(0.02)</f>
        <v>0.00748682917912926</v>
      </c>
      <c r="J22" s="46" t="str">
        <f ca="1">IF(I22&lt;=$J$1,"Y","N")</f>
        <v>Y</v>
      </c>
      <c r="K22" s="46">
        <f ca="1">RAND()*(0.002)</f>
        <v>0.0013552011490857</v>
      </c>
      <c r="L22" s="46" t="str">
        <f ca="1">IF(K22&lt;=$L$1,"Y","N")</f>
        <v>Y</v>
      </c>
    </row>
    <row r="23" spans="2:12">
      <c r="B23" s="43" t="s">
        <v>103</v>
      </c>
      <c r="C23" s="44">
        <v>1</v>
      </c>
      <c r="D23" s="44" t="s">
        <v>91</v>
      </c>
      <c r="E23" s="49" t="s">
        <v>92</v>
      </c>
      <c r="F23" s="48">
        <v>18</v>
      </c>
      <c r="G23" s="46">
        <f ca="1">1-I23-K23</f>
        <v>0.988858972375328</v>
      </c>
      <c r="H23" s="46" t="str">
        <f ca="1">IF(G23&gt;=$H$1,"Y","N")</f>
        <v>Y</v>
      </c>
      <c r="I23" s="46">
        <f ca="1">RAND()*(0.02)</f>
        <v>0.00929544207749006</v>
      </c>
      <c r="J23" s="46" t="str">
        <f ca="1">IF(I23&lt;=$J$1,"Y","N")</f>
        <v>Y</v>
      </c>
      <c r="K23" s="46">
        <f ca="1">RAND()*(0.002)</f>
        <v>0.00184558554718177</v>
      </c>
      <c r="L23" s="46" t="str">
        <f ca="1">IF(K23&lt;=$L$1,"Y","N")</f>
        <v>N</v>
      </c>
    </row>
    <row r="24" spans="2:12">
      <c r="B24" s="43" t="s">
        <v>103</v>
      </c>
      <c r="C24" s="44">
        <v>1</v>
      </c>
      <c r="D24" s="44" t="s">
        <v>91</v>
      </c>
      <c r="E24" s="49" t="s">
        <v>92</v>
      </c>
      <c r="F24" s="48">
        <v>19</v>
      </c>
      <c r="G24" s="46">
        <f ca="1">1-I24-K24</f>
        <v>0.988252719156609</v>
      </c>
      <c r="H24" s="46" t="str">
        <f ca="1">IF(G24&gt;=$H$1,"Y","N")</f>
        <v>Y</v>
      </c>
      <c r="I24" s="46">
        <f ca="1">RAND()*(0.02)</f>
        <v>0.011470125861701</v>
      </c>
      <c r="J24" s="46" t="str">
        <f ca="1">IF(I24&lt;=$J$1,"Y","N")</f>
        <v>Y</v>
      </c>
      <c r="K24" s="46">
        <f ca="1">RAND()*(0.002)</f>
        <v>0.00027715498168982</v>
      </c>
      <c r="L24" s="46" t="str">
        <f ca="1">IF(K24&lt;=$L$1,"Y","N")</f>
        <v>Y</v>
      </c>
    </row>
    <row r="25" spans="2:12">
      <c r="B25" s="43" t="s">
        <v>103</v>
      </c>
      <c r="C25" s="44">
        <v>1</v>
      </c>
      <c r="D25" s="44" t="s">
        <v>91</v>
      </c>
      <c r="E25" s="49" t="s">
        <v>92</v>
      </c>
      <c r="F25" s="48">
        <v>20</v>
      </c>
      <c r="G25" s="46">
        <f ca="1">1-I25-K25</f>
        <v>0.991010378765605</v>
      </c>
      <c r="H25" s="46" t="str">
        <f ca="1">IF(G25&gt;=$H$1,"Y","N")</f>
        <v>Y</v>
      </c>
      <c r="I25" s="46">
        <f ca="1">RAND()*(0.02)</f>
        <v>0.00805576809960563</v>
      </c>
      <c r="J25" s="46" t="str">
        <f ca="1">IF(I25&lt;=$J$1,"Y","N")</f>
        <v>Y</v>
      </c>
      <c r="K25" s="46">
        <f ca="1">RAND()*(0.002)</f>
        <v>0.000933853134789532</v>
      </c>
      <c r="L25" s="46" t="str">
        <f ca="1">IF(K25&lt;=$L$1,"Y","N")</f>
        <v>Y</v>
      </c>
    </row>
    <row r="26" spans="2:12">
      <c r="B26" s="43" t="s">
        <v>103</v>
      </c>
      <c r="C26" s="44">
        <v>1</v>
      </c>
      <c r="D26" s="44" t="s">
        <v>91</v>
      </c>
      <c r="E26" s="49" t="s">
        <v>92</v>
      </c>
      <c r="F26" s="48">
        <v>21</v>
      </c>
      <c r="G26" s="46">
        <f ca="1">1-I26-K26</f>
        <v>0.989238542872698</v>
      </c>
      <c r="H26" s="46" t="str">
        <f ca="1">IF(G26&gt;=$H$1,"Y","N")</f>
        <v>Y</v>
      </c>
      <c r="I26" s="46">
        <f ca="1">RAND()*(0.02)</f>
        <v>0.0103333621889979</v>
      </c>
      <c r="J26" s="46" t="str">
        <f ca="1">IF(I26&lt;=$J$1,"Y","N")</f>
        <v>Y</v>
      </c>
      <c r="K26" s="46">
        <f ca="1">RAND()*(0.002)</f>
        <v>0.000428094938304179</v>
      </c>
      <c r="L26" s="46" t="str">
        <f ca="1">IF(K26&lt;=$L$1,"Y","N")</f>
        <v>Y</v>
      </c>
    </row>
    <row r="27" spans="2:12">
      <c r="B27" s="43" t="s">
        <v>103</v>
      </c>
      <c r="C27" s="44">
        <v>1</v>
      </c>
      <c r="D27" s="44" t="s">
        <v>91</v>
      </c>
      <c r="E27" s="49" t="s">
        <v>92</v>
      </c>
      <c r="F27" s="48">
        <v>22</v>
      </c>
      <c r="G27" s="46">
        <f ca="1">1-I27-K27</f>
        <v>0.999736954947319</v>
      </c>
      <c r="H27" s="46" t="str">
        <f ca="1">IF(G27&gt;=$H$1,"Y","N")</f>
        <v>Y</v>
      </c>
      <c r="I27" s="46">
        <f ca="1">RAND()*(0.02)</f>
        <v>0.000129677981284226</v>
      </c>
      <c r="J27" s="46" t="str">
        <f ca="1">IF(I27&lt;=$J$1,"Y","N")</f>
        <v>Y</v>
      </c>
      <c r="K27" s="46">
        <f ca="1">RAND()*(0.002)</f>
        <v>0.000133367071396429</v>
      </c>
      <c r="L27" s="46" t="str">
        <f ca="1">IF(K27&lt;=$L$1,"Y","N")</f>
        <v>Y</v>
      </c>
    </row>
    <row r="28" spans="2:12">
      <c r="B28" s="43" t="s">
        <v>103</v>
      </c>
      <c r="C28" s="44">
        <v>1</v>
      </c>
      <c r="D28" s="44" t="s">
        <v>91</v>
      </c>
      <c r="E28" s="49" t="s">
        <v>92</v>
      </c>
      <c r="F28" s="48">
        <v>23</v>
      </c>
      <c r="G28" s="46">
        <f ca="1">1-I28-K28</f>
        <v>0.989739010751668</v>
      </c>
      <c r="H28" s="46" t="str">
        <f ca="1">IF(G28&gt;=$H$1,"Y","N")</f>
        <v>Y</v>
      </c>
      <c r="I28" s="46">
        <f ca="1">RAND()*(0.02)</f>
        <v>0.00957728984456544</v>
      </c>
      <c r="J28" s="46" t="str">
        <f ca="1">IF(I28&lt;=$J$1,"Y","N")</f>
        <v>Y</v>
      </c>
      <c r="K28" s="46">
        <f ca="1">RAND()*(0.002)</f>
        <v>0.000683699403766831</v>
      </c>
      <c r="L28" s="46" t="str">
        <f ca="1">IF(K28&lt;=$L$1,"Y","N")</f>
        <v>Y</v>
      </c>
    </row>
    <row r="29" spans="2:12">
      <c r="B29" s="43" t="s">
        <v>103</v>
      </c>
      <c r="C29" s="44">
        <v>1</v>
      </c>
      <c r="D29" s="44" t="s">
        <v>91</v>
      </c>
      <c r="E29" s="49" t="s">
        <v>92</v>
      </c>
      <c r="F29" s="48">
        <v>24</v>
      </c>
      <c r="G29" s="46">
        <f ca="1">1-I29-K29</f>
        <v>0.983429938567947</v>
      </c>
      <c r="H29" s="46" t="str">
        <f ca="1">IF(G29&gt;=$H$1,"Y","N")</f>
        <v>Y</v>
      </c>
      <c r="I29" s="46">
        <f ca="1">RAND()*(0.02)</f>
        <v>0.0157250370914436</v>
      </c>
      <c r="J29" s="46" t="str">
        <f ca="1">IF(I29&lt;=$J$1,"Y","N")</f>
        <v>Y</v>
      </c>
      <c r="K29" s="46">
        <f ca="1">RAND()*(0.002)</f>
        <v>0.000845024340609017</v>
      </c>
      <c r="L29" s="46" t="str">
        <f ca="1">IF(K29&lt;=$L$1,"Y","N")</f>
        <v>Y</v>
      </c>
    </row>
    <row r="30" spans="2:12">
      <c r="B30" s="43" t="s">
        <v>103</v>
      </c>
      <c r="C30" s="44">
        <v>1</v>
      </c>
      <c r="D30" s="44" t="s">
        <v>91</v>
      </c>
      <c r="E30" s="49" t="s">
        <v>92</v>
      </c>
      <c r="F30" s="48">
        <v>25</v>
      </c>
      <c r="G30" s="46">
        <f ca="1">1-I30-K30</f>
        <v>0.99753498571103</v>
      </c>
      <c r="H30" s="46" t="str">
        <f ca="1">IF(G30&gt;=$H$1,"Y","N")</f>
        <v>Y</v>
      </c>
      <c r="I30" s="46">
        <f ca="1">RAND()*(0.02)</f>
        <v>0.000589434564146631</v>
      </c>
      <c r="J30" s="46" t="str">
        <f ca="1">IF(I30&lt;=$J$1,"Y","N")</f>
        <v>Y</v>
      </c>
      <c r="K30" s="46">
        <f ca="1">RAND()*(0.002)</f>
        <v>0.00187557972482367</v>
      </c>
      <c r="L30" s="46" t="str">
        <f ca="1">IF(K30&lt;=$L$1,"Y","N")</f>
        <v>N</v>
      </c>
    </row>
    <row r="31" spans="2:12">
      <c r="B31" s="43" t="s">
        <v>103</v>
      </c>
      <c r="C31" s="44">
        <v>1</v>
      </c>
      <c r="D31" s="44" t="s">
        <v>91</v>
      </c>
      <c r="E31" s="49" t="s">
        <v>92</v>
      </c>
      <c r="F31" s="48">
        <v>26</v>
      </c>
      <c r="G31" s="46">
        <f ca="1">1-I31-K31</f>
        <v>0.998047381392326</v>
      </c>
      <c r="H31" s="46" t="str">
        <f ca="1">IF(G31&gt;=$H$1,"Y","N")</f>
        <v>Y</v>
      </c>
      <c r="I31" s="46">
        <f ca="1">RAND()*(0.02)</f>
        <v>0.00136197581576495</v>
      </c>
      <c r="J31" s="46" t="str">
        <f ca="1">IF(I31&lt;=$J$1,"Y","N")</f>
        <v>Y</v>
      </c>
      <c r="K31" s="46">
        <f ca="1">RAND()*(0.002)</f>
        <v>0.0005906427919094</v>
      </c>
      <c r="L31" s="46" t="str">
        <f ca="1">IF(K31&lt;=$L$1,"Y","N")</f>
        <v>Y</v>
      </c>
    </row>
    <row r="32" spans="2:12">
      <c r="B32" s="43" t="s">
        <v>103</v>
      </c>
      <c r="C32" s="44">
        <v>1</v>
      </c>
      <c r="D32" s="44" t="s">
        <v>91</v>
      </c>
      <c r="E32" s="49" t="s">
        <v>92</v>
      </c>
      <c r="F32" s="48">
        <v>27</v>
      </c>
      <c r="G32" s="46">
        <f ca="1">1-I32-K32</f>
        <v>0.979324601682454</v>
      </c>
      <c r="H32" s="46" t="str">
        <f ca="1">IF(G32&gt;=$H$1,"Y","N")</f>
        <v>N</v>
      </c>
      <c r="I32" s="46">
        <f ca="1">RAND()*(0.02)</f>
        <v>0.0193303510375902</v>
      </c>
      <c r="J32" s="46" t="str">
        <f ca="1">IF(I32&lt;=$J$1,"Y","N")</f>
        <v>N</v>
      </c>
      <c r="K32" s="46">
        <f ca="1">RAND()*(0.002)</f>
        <v>0.00134504727995568</v>
      </c>
      <c r="L32" s="46" t="str">
        <f ca="1">IF(K32&lt;=$L$1,"Y","N")</f>
        <v>Y</v>
      </c>
    </row>
    <row r="33" spans="2:12">
      <c r="B33" s="43" t="s">
        <v>103</v>
      </c>
      <c r="C33" s="44">
        <v>1</v>
      </c>
      <c r="D33" s="44" t="s">
        <v>91</v>
      </c>
      <c r="E33" s="49" t="s">
        <v>92</v>
      </c>
      <c r="F33" s="48">
        <v>28</v>
      </c>
      <c r="G33" s="46">
        <f ca="1">1-I33-K33</f>
        <v>0.991593466499097</v>
      </c>
      <c r="H33" s="46" t="str">
        <f ca="1">IF(G33&gt;=$H$1,"Y","N")</f>
        <v>Y</v>
      </c>
      <c r="I33" s="46">
        <f ca="1">RAND()*(0.02)</f>
        <v>0.00794446466988606</v>
      </c>
      <c r="J33" s="46" t="str">
        <f ca="1">IF(I33&lt;=$J$1,"Y","N")</f>
        <v>Y</v>
      </c>
      <c r="K33" s="46">
        <f ca="1">RAND()*(0.002)</f>
        <v>0.000462068831016715</v>
      </c>
      <c r="L33" s="46" t="str">
        <f ca="1">IF(K33&lt;=$L$1,"Y","N")</f>
        <v>Y</v>
      </c>
    </row>
    <row r="34" spans="2:12">
      <c r="B34" s="43" t="s">
        <v>103</v>
      </c>
      <c r="C34" s="44">
        <v>1</v>
      </c>
      <c r="D34" s="44" t="s">
        <v>91</v>
      </c>
      <c r="E34" s="47" t="s">
        <v>93</v>
      </c>
      <c r="F34" s="48">
        <v>29</v>
      </c>
      <c r="G34" s="46">
        <f ca="1">1-I34-K34</f>
        <v>0.998663945775995</v>
      </c>
      <c r="H34" s="46" t="str">
        <f ca="1">IF(G34&gt;=$H$1,"Y","N")</f>
        <v>Y</v>
      </c>
      <c r="I34" s="46">
        <f ca="1">RAND()*(0.02)</f>
        <v>0.000693947973762286</v>
      </c>
      <c r="J34" s="46" t="str">
        <f ca="1">IF(I34&lt;=$J$1,"Y","N")</f>
        <v>Y</v>
      </c>
      <c r="K34" s="46">
        <f ca="1">RAND()*(0.002)</f>
        <v>0.000642106250243053</v>
      </c>
      <c r="L34" s="46" t="str">
        <f ca="1">IF(K34&lt;=$L$1,"Y","N")</f>
        <v>Y</v>
      </c>
    </row>
    <row r="35" spans="2:12">
      <c r="B35" s="43" t="s">
        <v>103</v>
      </c>
      <c r="C35" s="44">
        <v>1</v>
      </c>
      <c r="D35" s="44" t="s">
        <v>91</v>
      </c>
      <c r="E35" s="47" t="s">
        <v>93</v>
      </c>
      <c r="F35" s="48">
        <v>30</v>
      </c>
      <c r="G35" s="46">
        <f ca="1">1-I35-K35</f>
        <v>0.992711378757978</v>
      </c>
      <c r="H35" s="46" t="str">
        <f ca="1">IF(G35&gt;=$H$1,"Y","N")</f>
        <v>Y</v>
      </c>
      <c r="I35" s="46">
        <f ca="1">RAND()*(0.02)</f>
        <v>0.00612940903086452</v>
      </c>
      <c r="J35" s="46" t="str">
        <f ca="1">IF(I35&lt;=$J$1,"Y","N")</f>
        <v>Y</v>
      </c>
      <c r="K35" s="46">
        <f ca="1">RAND()*(0.002)</f>
        <v>0.00115921221115701</v>
      </c>
      <c r="L35" s="46" t="str">
        <f ca="1">IF(K35&lt;=$L$1,"Y","N")</f>
        <v>Y</v>
      </c>
    </row>
    <row r="36" spans="2:12">
      <c r="B36" s="43" t="s">
        <v>103</v>
      </c>
      <c r="C36" s="44">
        <v>1</v>
      </c>
      <c r="D36" s="44" t="s">
        <v>91</v>
      </c>
      <c r="E36" s="47" t="s">
        <v>93</v>
      </c>
      <c r="F36" s="48">
        <v>31</v>
      </c>
      <c r="G36" s="46">
        <f ca="1">1-I36-K36</f>
        <v>0.985477835344992</v>
      </c>
      <c r="H36" s="46" t="str">
        <f ca="1">IF(G36&gt;=$H$1,"Y","N")</f>
        <v>Y</v>
      </c>
      <c r="I36" s="46">
        <f ca="1">RAND()*(0.02)</f>
        <v>0.0140618336928536</v>
      </c>
      <c r="J36" s="46" t="str">
        <f ca="1">IF(I36&lt;=$J$1,"Y","N")</f>
        <v>Y</v>
      </c>
      <c r="K36" s="46">
        <f ca="1">RAND()*(0.002)</f>
        <v>0.00046033096215424</v>
      </c>
      <c r="L36" s="46" t="str">
        <f ca="1">IF(K36&lt;=$L$1,"Y","N")</f>
        <v>Y</v>
      </c>
    </row>
    <row r="37" spans="2:12">
      <c r="B37" s="43" t="s">
        <v>103</v>
      </c>
      <c r="C37" s="44">
        <v>1</v>
      </c>
      <c r="D37" s="44" t="s">
        <v>91</v>
      </c>
      <c r="E37" s="47" t="s">
        <v>93</v>
      </c>
      <c r="F37" s="48">
        <v>32</v>
      </c>
      <c r="G37" s="46">
        <f ca="1">1-I37-K37</f>
        <v>0.995534670693043</v>
      </c>
      <c r="H37" s="46" t="str">
        <f ca="1">IF(G37&gt;=$H$1,"Y","N")</f>
        <v>Y</v>
      </c>
      <c r="I37" s="46">
        <f ca="1">RAND()*(0.02)</f>
        <v>0.00300079710455353</v>
      </c>
      <c r="J37" s="46" t="str">
        <f ca="1">IF(I37&lt;=$J$1,"Y","N")</f>
        <v>Y</v>
      </c>
      <c r="K37" s="46">
        <f ca="1">RAND()*(0.002)</f>
        <v>0.00146453220240394</v>
      </c>
      <c r="L37" s="46" t="str">
        <f ca="1">IF(K37&lt;=$L$1,"Y","N")</f>
        <v>Y</v>
      </c>
    </row>
    <row r="38" spans="2:12">
      <c r="B38" s="43" t="s">
        <v>103</v>
      </c>
      <c r="C38" s="44">
        <v>1</v>
      </c>
      <c r="D38" s="44" t="s">
        <v>91</v>
      </c>
      <c r="E38" s="47" t="s">
        <v>93</v>
      </c>
      <c r="F38" s="48">
        <v>33</v>
      </c>
      <c r="G38" s="46">
        <f ca="1" t="shared" ref="G38" si="18">1-I38-K38</f>
        <v>0.991840704705379</v>
      </c>
      <c r="H38" s="46" t="str">
        <f ca="1" t="shared" ref="H38" si="19">IF(G38&gt;=$H$1,"Y","N")</f>
        <v>Y</v>
      </c>
      <c r="I38" s="46">
        <f ca="1" t="shared" ref="I38" si="20">RAND()*(0.02)</f>
        <v>0.00694875187373179</v>
      </c>
      <c r="J38" s="46" t="str">
        <f ca="1" t="shared" ref="J38" si="21">IF(I38&lt;=$J$1,"Y","N")</f>
        <v>Y</v>
      </c>
      <c r="K38" s="46">
        <f ca="1" t="shared" ref="K38" si="22">RAND()*(0.002)</f>
        <v>0.00121054342088935</v>
      </c>
      <c r="L38" s="46" t="str">
        <f ca="1" t="shared" ref="L38" si="23">IF(K38&lt;=$L$1,"Y","N")</f>
        <v>Y</v>
      </c>
    </row>
    <row r="39" spans="2:12">
      <c r="B39" s="43" t="s">
        <v>103</v>
      </c>
      <c r="C39" s="44">
        <v>1</v>
      </c>
      <c r="D39" s="44" t="s">
        <v>91</v>
      </c>
      <c r="E39" s="47" t="s">
        <v>93</v>
      </c>
      <c r="F39" s="48">
        <v>34</v>
      </c>
      <c r="G39" s="46">
        <f ca="1" t="shared" ref="G39:G68" si="24">1-I39-K39</f>
        <v>0.990281911464794</v>
      </c>
      <c r="H39" s="46" t="str">
        <f ca="1" t="shared" ref="H39:H68" si="25">IF(G39&gt;=$H$1,"Y","N")</f>
        <v>Y</v>
      </c>
      <c r="I39" s="46">
        <f ca="1" t="shared" ref="I39:I68" si="26">RAND()*(0.02)</f>
        <v>0.00921405759549735</v>
      </c>
      <c r="J39" s="46" t="str">
        <f ca="1" t="shared" ref="J39:J68" si="27">IF(I39&lt;=$J$1,"Y","N")</f>
        <v>Y</v>
      </c>
      <c r="K39" s="46">
        <f ca="1" t="shared" ref="K39:K68" si="28">RAND()*(0.002)</f>
        <v>0.000504030939708146</v>
      </c>
      <c r="L39" s="46" t="str">
        <f ca="1" t="shared" ref="L39:L68" si="29">IF(K39&lt;=$L$1,"Y","N")</f>
        <v>Y</v>
      </c>
    </row>
    <row r="40" spans="2:12">
      <c r="B40" s="43" t="s">
        <v>103</v>
      </c>
      <c r="C40" s="44">
        <v>1</v>
      </c>
      <c r="D40" s="44" t="s">
        <v>91</v>
      </c>
      <c r="E40" s="47" t="s">
        <v>93</v>
      </c>
      <c r="F40" s="48">
        <v>35</v>
      </c>
      <c r="G40" s="46">
        <f ca="1">1-I40-K40</f>
        <v>0.985314914331213</v>
      </c>
      <c r="H40" s="46" t="str">
        <f ca="1">IF(G40&gt;=$H$1,"Y","N")</f>
        <v>Y</v>
      </c>
      <c r="I40" s="46">
        <f ca="1">RAND()*(0.02)</f>
        <v>0.01301252321627</v>
      </c>
      <c r="J40" s="46" t="str">
        <f ca="1">IF(I40&lt;=$J$1,"Y","N")</f>
        <v>Y</v>
      </c>
      <c r="K40" s="46">
        <f ca="1">RAND()*(0.002)</f>
        <v>0.00167256245251706</v>
      </c>
      <c r="L40" s="46" t="str">
        <f ca="1">IF(K40&lt;=$L$1,"Y","N")</f>
        <v>Y</v>
      </c>
    </row>
    <row r="41" spans="2:12">
      <c r="B41" s="43" t="s">
        <v>103</v>
      </c>
      <c r="C41" s="44">
        <v>1</v>
      </c>
      <c r="D41" s="44" t="s">
        <v>91</v>
      </c>
      <c r="E41" s="47" t="s">
        <v>93</v>
      </c>
      <c r="F41" s="48">
        <v>36</v>
      </c>
      <c r="G41" s="46">
        <f ca="1">1-I41-K41</f>
        <v>0.99727356795854</v>
      </c>
      <c r="H41" s="46" t="str">
        <f ca="1">IF(G41&gt;=$H$1,"Y","N")</f>
        <v>Y</v>
      </c>
      <c r="I41" s="46">
        <f ca="1">RAND()*(0.02)</f>
        <v>0.00124930583007705</v>
      </c>
      <c r="J41" s="46" t="str">
        <f ca="1">IF(I41&lt;=$J$1,"Y","N")</f>
        <v>Y</v>
      </c>
      <c r="K41" s="46">
        <f ca="1">RAND()*(0.002)</f>
        <v>0.00147712621138244</v>
      </c>
      <c r="L41" s="46" t="str">
        <f ca="1">IF(K41&lt;=$L$1,"Y","N")</f>
        <v>Y</v>
      </c>
    </row>
    <row r="42" spans="2:12">
      <c r="B42" s="43" t="s">
        <v>103</v>
      </c>
      <c r="C42" s="44">
        <v>1</v>
      </c>
      <c r="D42" s="44" t="s">
        <v>91</v>
      </c>
      <c r="E42" s="47" t="s">
        <v>93</v>
      </c>
      <c r="F42" s="48">
        <v>37</v>
      </c>
      <c r="G42" s="46">
        <f ca="1">1-I42-K42</f>
        <v>0.981953747939067</v>
      </c>
      <c r="H42" s="46" t="str">
        <f ca="1">IF(G42&gt;=$H$1,"Y","N")</f>
        <v>Y</v>
      </c>
      <c r="I42" s="46">
        <f ca="1">RAND()*(0.02)</f>
        <v>0.0174874491733935</v>
      </c>
      <c r="J42" s="46" t="str">
        <f ca="1">IF(I42&lt;=$J$1,"Y","N")</f>
        <v>N</v>
      </c>
      <c r="K42" s="46">
        <f ca="1">RAND()*(0.002)</f>
        <v>0.000558802887539961</v>
      </c>
      <c r="L42" s="46" t="str">
        <f ca="1">IF(K42&lt;=$L$1,"Y","N")</f>
        <v>Y</v>
      </c>
    </row>
    <row r="43" spans="2:12">
      <c r="B43" s="43" t="s">
        <v>103</v>
      </c>
      <c r="C43" s="44">
        <v>1</v>
      </c>
      <c r="D43" s="44" t="s">
        <v>91</v>
      </c>
      <c r="E43" s="47" t="s">
        <v>93</v>
      </c>
      <c r="F43" s="48">
        <v>38</v>
      </c>
      <c r="G43" s="46">
        <f ca="1">1-I43-K43</f>
        <v>0.991082903615643</v>
      </c>
      <c r="H43" s="46" t="str">
        <f ca="1">IF(G43&gt;=$H$1,"Y","N")</f>
        <v>Y</v>
      </c>
      <c r="I43" s="46">
        <f ca="1">RAND()*(0.02)</f>
        <v>0.00857201532819057</v>
      </c>
      <c r="J43" s="46" t="str">
        <f ca="1">IF(I43&lt;=$J$1,"Y","N")</f>
        <v>Y</v>
      </c>
      <c r="K43" s="46">
        <f ca="1">RAND()*(0.002)</f>
        <v>0.000345081056166484</v>
      </c>
      <c r="L43" s="46" t="str">
        <f ca="1">IF(K43&lt;=$L$1,"Y","N")</f>
        <v>Y</v>
      </c>
    </row>
    <row r="44" spans="2:12">
      <c r="B44" s="43" t="s">
        <v>103</v>
      </c>
      <c r="C44" s="44">
        <v>1</v>
      </c>
      <c r="D44" s="44" t="s">
        <v>91</v>
      </c>
      <c r="E44" s="47" t="s">
        <v>93</v>
      </c>
      <c r="F44" s="48">
        <v>39</v>
      </c>
      <c r="G44" s="46">
        <f ca="1">1-I44-K44</f>
        <v>0.986106844222479</v>
      </c>
      <c r="H44" s="46" t="str">
        <f ca="1">IF(G44&gt;=$H$1,"Y","N")</f>
        <v>Y</v>
      </c>
      <c r="I44" s="46">
        <f ca="1">RAND()*(0.02)</f>
        <v>0.0122581282376138</v>
      </c>
      <c r="J44" s="46" t="str">
        <f ca="1">IF(I44&lt;=$J$1,"Y","N")</f>
        <v>Y</v>
      </c>
      <c r="K44" s="46">
        <f ca="1">RAND()*(0.002)</f>
        <v>0.00163502753990756</v>
      </c>
      <c r="L44" s="46" t="str">
        <f ca="1">IF(K44&lt;=$L$1,"Y","N")</f>
        <v>Y</v>
      </c>
    </row>
    <row r="45" spans="2:12">
      <c r="B45" s="43" t="s">
        <v>103</v>
      </c>
      <c r="C45" s="44">
        <v>1</v>
      </c>
      <c r="D45" s="44" t="s">
        <v>91</v>
      </c>
      <c r="E45" s="47" t="s">
        <v>93</v>
      </c>
      <c r="F45" s="48">
        <v>40</v>
      </c>
      <c r="G45" s="46">
        <f ca="1">1-I45-K45</f>
        <v>0.998405022992398</v>
      </c>
      <c r="H45" s="46" t="str">
        <f ca="1">IF(G45&gt;=$H$1,"Y","N")</f>
        <v>Y</v>
      </c>
      <c r="I45" s="46">
        <f ca="1">RAND()*(0.02)</f>
        <v>9.03641676616784e-5</v>
      </c>
      <c r="J45" s="46" t="str">
        <f ca="1">IF(I45&lt;=$J$1,"Y","N")</f>
        <v>Y</v>
      </c>
      <c r="K45" s="46">
        <f ca="1">RAND()*(0.002)</f>
        <v>0.00150461283994011</v>
      </c>
      <c r="L45" s="46" t="str">
        <f ca="1">IF(K45&lt;=$L$1,"Y","N")</f>
        <v>Y</v>
      </c>
    </row>
    <row r="46" spans="2:12">
      <c r="B46" s="43" t="s">
        <v>103</v>
      </c>
      <c r="C46" s="44">
        <v>1</v>
      </c>
      <c r="D46" s="44" t="s">
        <v>91</v>
      </c>
      <c r="E46" s="47" t="s">
        <v>93</v>
      </c>
      <c r="F46" s="48">
        <v>41</v>
      </c>
      <c r="G46" s="46">
        <f ca="1">1-I46-K46</f>
        <v>0.983548633873065</v>
      </c>
      <c r="H46" s="46" t="str">
        <f ca="1">IF(G46&gt;=$H$1,"Y","N")</f>
        <v>Y</v>
      </c>
      <c r="I46" s="46">
        <f ca="1">RAND()*(0.02)</f>
        <v>0.0154894496123314</v>
      </c>
      <c r="J46" s="46" t="str">
        <f ca="1">IF(I46&lt;=$J$1,"Y","N")</f>
        <v>Y</v>
      </c>
      <c r="K46" s="46">
        <f ca="1">RAND()*(0.002)</f>
        <v>0.00096191651460325</v>
      </c>
      <c r="L46" s="46" t="str">
        <f ca="1">IF(K46&lt;=$L$1,"Y","N")</f>
        <v>Y</v>
      </c>
    </row>
    <row r="47" spans="2:12">
      <c r="B47" s="43" t="s">
        <v>103</v>
      </c>
      <c r="C47" s="44">
        <v>1</v>
      </c>
      <c r="D47" s="44" t="s">
        <v>91</v>
      </c>
      <c r="E47" s="47" t="s">
        <v>93</v>
      </c>
      <c r="F47" s="48">
        <v>42</v>
      </c>
      <c r="G47" s="46">
        <f ca="1">1-I47-K47</f>
        <v>0.980372448229868</v>
      </c>
      <c r="H47" s="46" t="str">
        <f ca="1">IF(G47&gt;=$H$1,"Y","N")</f>
        <v>N</v>
      </c>
      <c r="I47" s="46">
        <f ca="1">RAND()*(0.02)</f>
        <v>0.0181787961720694</v>
      </c>
      <c r="J47" s="46" t="str">
        <f ca="1">IF(I47&lt;=$J$1,"Y","N")</f>
        <v>N</v>
      </c>
      <c r="K47" s="46">
        <f ca="1">RAND()*(0.002)</f>
        <v>0.00144875559806241</v>
      </c>
      <c r="L47" s="46" t="str">
        <f ca="1">IF(K47&lt;=$L$1,"Y","N")</f>
        <v>Y</v>
      </c>
    </row>
    <row r="48" spans="2:12">
      <c r="B48" s="43" t="s">
        <v>103</v>
      </c>
      <c r="C48" s="44">
        <v>1</v>
      </c>
      <c r="D48" s="44" t="s">
        <v>91</v>
      </c>
      <c r="E48" s="47" t="s">
        <v>93</v>
      </c>
      <c r="F48" s="48">
        <v>43</v>
      </c>
      <c r="G48" s="46">
        <f ca="1">1-I48-K48</f>
        <v>0.992533083823388</v>
      </c>
      <c r="H48" s="46" t="str">
        <f ca="1">IF(G48&gt;=$H$1,"Y","N")</f>
        <v>Y</v>
      </c>
      <c r="I48" s="46">
        <f ca="1">RAND()*(0.02)</f>
        <v>0.00733572985424821</v>
      </c>
      <c r="J48" s="46" t="str">
        <f ca="1">IF(I48&lt;=$J$1,"Y","N")</f>
        <v>Y</v>
      </c>
      <c r="K48" s="46">
        <f ca="1">RAND()*(0.002)</f>
        <v>0.000131186322363567</v>
      </c>
      <c r="L48" s="46" t="str">
        <f ca="1">IF(K48&lt;=$L$1,"Y","N")</f>
        <v>Y</v>
      </c>
    </row>
    <row r="49" spans="2:12">
      <c r="B49" s="43" t="s">
        <v>103</v>
      </c>
      <c r="C49" s="44">
        <v>1</v>
      </c>
      <c r="D49" s="44" t="s">
        <v>91</v>
      </c>
      <c r="E49" s="47" t="s">
        <v>93</v>
      </c>
      <c r="F49" s="48">
        <v>44</v>
      </c>
      <c r="G49" s="46">
        <f ca="1">1-I49-K49</f>
        <v>0.979972343072519</v>
      </c>
      <c r="H49" s="46" t="str">
        <f ca="1">IF(G49&gt;=$H$1,"Y","N")</f>
        <v>N</v>
      </c>
      <c r="I49" s="46">
        <f ca="1">RAND()*(0.02)</f>
        <v>0.0184167824645647</v>
      </c>
      <c r="J49" s="46" t="str">
        <f ca="1">IF(I49&lt;=$J$1,"Y","N")</f>
        <v>N</v>
      </c>
      <c r="K49" s="46">
        <f ca="1">RAND()*(0.002)</f>
        <v>0.0016108744629162</v>
      </c>
      <c r="L49" s="46" t="str">
        <f ca="1">IF(K49&lt;=$L$1,"Y","N")</f>
        <v>Y</v>
      </c>
    </row>
    <row r="50" spans="2:12">
      <c r="B50" s="43" t="s">
        <v>103</v>
      </c>
      <c r="C50" s="44">
        <v>1</v>
      </c>
      <c r="D50" s="44" t="s">
        <v>91</v>
      </c>
      <c r="E50" s="47" t="s">
        <v>93</v>
      </c>
      <c r="F50" s="48">
        <v>45</v>
      </c>
      <c r="G50" s="46">
        <f ca="1">1-I50-K50</f>
        <v>0.986407151546292</v>
      </c>
      <c r="H50" s="46" t="str">
        <f ca="1">IF(G50&gt;=$H$1,"Y","N")</f>
        <v>Y</v>
      </c>
      <c r="I50" s="46">
        <f ca="1">RAND()*(0.02)</f>
        <v>0.0129473985067392</v>
      </c>
      <c r="J50" s="46" t="str">
        <f ca="1">IF(I50&lt;=$J$1,"Y","N")</f>
        <v>Y</v>
      </c>
      <c r="K50" s="46">
        <f ca="1">RAND()*(0.002)</f>
        <v>0.000645449946969174</v>
      </c>
      <c r="L50" s="46" t="str">
        <f ca="1">IF(K50&lt;=$L$1,"Y","N")</f>
        <v>Y</v>
      </c>
    </row>
    <row r="51" spans="2:12">
      <c r="B51" s="43" t="s">
        <v>103</v>
      </c>
      <c r="C51" s="44">
        <v>1</v>
      </c>
      <c r="D51" s="44" t="s">
        <v>91</v>
      </c>
      <c r="E51" s="47" t="s">
        <v>93</v>
      </c>
      <c r="F51" s="48">
        <v>46</v>
      </c>
      <c r="G51" s="46">
        <f ca="1">1-I51-K51</f>
        <v>0.982821814484562</v>
      </c>
      <c r="H51" s="46" t="str">
        <f ca="1">IF(G51&gt;=$H$1,"Y","N")</f>
        <v>Y</v>
      </c>
      <c r="I51" s="46">
        <f ca="1">RAND()*(0.02)</f>
        <v>0.0169902479791814</v>
      </c>
      <c r="J51" s="46" t="str">
        <f ca="1">IF(I51&lt;=$J$1,"Y","N")</f>
        <v>N</v>
      </c>
      <c r="K51" s="46">
        <f ca="1">RAND()*(0.002)</f>
        <v>0.000187937536257091</v>
      </c>
      <c r="L51" s="46" t="str">
        <f ca="1">IF(K51&lt;=$L$1,"Y","N")</f>
        <v>Y</v>
      </c>
    </row>
    <row r="52" spans="2:12">
      <c r="B52" s="43" t="s">
        <v>103</v>
      </c>
      <c r="C52" s="44">
        <v>1</v>
      </c>
      <c r="D52" s="44" t="s">
        <v>91</v>
      </c>
      <c r="E52" s="47" t="s">
        <v>93</v>
      </c>
      <c r="F52" s="48">
        <v>47</v>
      </c>
      <c r="G52" s="46">
        <f ca="1">1-I52-K52</f>
        <v>0.994472067758647</v>
      </c>
      <c r="H52" s="46" t="str">
        <f ca="1">IF(G52&gt;=$H$1,"Y","N")</f>
        <v>Y</v>
      </c>
      <c r="I52" s="46">
        <f ca="1">RAND()*(0.02)</f>
        <v>0.00395516715438486</v>
      </c>
      <c r="J52" s="46" t="str">
        <f ca="1">IF(I52&lt;=$J$1,"Y","N")</f>
        <v>Y</v>
      </c>
      <c r="K52" s="46">
        <f ca="1">RAND()*(0.002)</f>
        <v>0.00157276508696797</v>
      </c>
      <c r="L52" s="46" t="str">
        <f ca="1">IF(K52&lt;=$L$1,"Y","N")</f>
        <v>Y</v>
      </c>
    </row>
    <row r="53" spans="2:12">
      <c r="B53" s="43" t="s">
        <v>103</v>
      </c>
      <c r="C53" s="44">
        <v>1</v>
      </c>
      <c r="D53" s="44" t="s">
        <v>91</v>
      </c>
      <c r="E53" s="47" t="s">
        <v>93</v>
      </c>
      <c r="F53" s="48">
        <v>48</v>
      </c>
      <c r="G53" s="46">
        <f ca="1">1-I53-K53</f>
        <v>0.9843169660637</v>
      </c>
      <c r="H53" s="46" t="str">
        <f ca="1">IF(G53&gt;=$H$1,"Y","N")</f>
        <v>Y</v>
      </c>
      <c r="I53" s="46">
        <f ca="1">RAND()*(0.02)</f>
        <v>0.0149725016811547</v>
      </c>
      <c r="J53" s="46" t="str">
        <f ca="1">IF(I53&lt;=$J$1,"Y","N")</f>
        <v>Y</v>
      </c>
      <c r="K53" s="46">
        <f ca="1">RAND()*(0.002)</f>
        <v>0.000710532255145297</v>
      </c>
      <c r="L53" s="46" t="str">
        <f ca="1">IF(K53&lt;=$L$1,"Y","N")</f>
        <v>Y</v>
      </c>
    </row>
    <row r="54" spans="2:12">
      <c r="B54" s="43" t="s">
        <v>103</v>
      </c>
      <c r="C54" s="44">
        <v>1</v>
      </c>
      <c r="D54" s="44" t="s">
        <v>91</v>
      </c>
      <c r="E54" s="47" t="s">
        <v>93</v>
      </c>
      <c r="F54" s="48">
        <v>49</v>
      </c>
      <c r="G54" s="46">
        <f ca="1">1-I54-K54</f>
        <v>0.991359388771547</v>
      </c>
      <c r="H54" s="46" t="str">
        <f ca="1">IF(G54&gt;=$H$1,"Y","N")</f>
        <v>Y</v>
      </c>
      <c r="I54" s="46">
        <f ca="1">RAND()*(0.02)</f>
        <v>0.007610505993114</v>
      </c>
      <c r="J54" s="46" t="str">
        <f ca="1">IF(I54&lt;=$J$1,"Y","N")</f>
        <v>Y</v>
      </c>
      <c r="K54" s="46">
        <f ca="1">RAND()*(0.002)</f>
        <v>0.00103010523533955</v>
      </c>
      <c r="L54" s="46" t="str">
        <f ca="1">IF(K54&lt;=$L$1,"Y","N")</f>
        <v>Y</v>
      </c>
    </row>
    <row r="55" spans="2:12">
      <c r="B55" s="43" t="s">
        <v>103</v>
      </c>
      <c r="C55" s="44">
        <v>1</v>
      </c>
      <c r="D55" s="44" t="s">
        <v>91</v>
      </c>
      <c r="E55" s="47" t="s">
        <v>93</v>
      </c>
      <c r="F55" s="48">
        <v>50</v>
      </c>
      <c r="G55" s="46">
        <f ca="1">1-I55-K55</f>
        <v>0.99686171153738</v>
      </c>
      <c r="H55" s="46" t="str">
        <f ca="1">IF(G55&gt;=$H$1,"Y","N")</f>
        <v>Y</v>
      </c>
      <c r="I55" s="46">
        <f ca="1">RAND()*(0.02)</f>
        <v>0.00182469912901135</v>
      </c>
      <c r="J55" s="46" t="str">
        <f ca="1">IF(I55&lt;=$J$1,"Y","N")</f>
        <v>Y</v>
      </c>
      <c r="K55" s="46">
        <f ca="1">RAND()*(0.002)</f>
        <v>0.00131358933360813</v>
      </c>
      <c r="L55" s="46" t="str">
        <f ca="1">IF(K55&lt;=$L$1,"Y","N")</f>
        <v>Y</v>
      </c>
    </row>
    <row r="56" spans="2:12">
      <c r="B56" s="43" t="s">
        <v>103</v>
      </c>
      <c r="C56" s="44">
        <v>1</v>
      </c>
      <c r="D56" s="44" t="s">
        <v>91</v>
      </c>
      <c r="E56" s="47" t="s">
        <v>93</v>
      </c>
      <c r="F56" s="48">
        <v>51</v>
      </c>
      <c r="G56" s="46">
        <f ca="1">1-I56-K56</f>
        <v>0.984796183184996</v>
      </c>
      <c r="H56" s="46" t="str">
        <f ca="1">IF(G56&gt;=$H$1,"Y","N")</f>
        <v>Y</v>
      </c>
      <c r="I56" s="46">
        <f ca="1">RAND()*(0.02)</f>
        <v>0.0150540565778747</v>
      </c>
      <c r="J56" s="46" t="str">
        <f ca="1">IF(I56&lt;=$J$1,"Y","N")</f>
        <v>Y</v>
      </c>
      <c r="K56" s="46">
        <f ca="1">RAND()*(0.002)</f>
        <v>0.00014976023712941</v>
      </c>
      <c r="L56" s="46" t="str">
        <f ca="1">IF(K56&lt;=$L$1,"Y","N")</f>
        <v>Y</v>
      </c>
    </row>
    <row r="57" spans="2:12">
      <c r="B57" s="43" t="s">
        <v>103</v>
      </c>
      <c r="C57" s="44">
        <v>1</v>
      </c>
      <c r="D57" s="44" t="s">
        <v>91</v>
      </c>
      <c r="E57" s="47" t="s">
        <v>93</v>
      </c>
      <c r="F57" s="48">
        <v>52</v>
      </c>
      <c r="G57" s="46">
        <f ca="1">1-I57-K57</f>
        <v>0.984173538413382</v>
      </c>
      <c r="H57" s="46" t="str">
        <f ca="1">IF(G57&gt;=$H$1,"Y","N")</f>
        <v>Y</v>
      </c>
      <c r="I57" s="46">
        <f ca="1">RAND()*(0.02)</f>
        <v>0.0148724811879789</v>
      </c>
      <c r="J57" s="46" t="str">
        <f ca="1">IF(I57&lt;=$J$1,"Y","N")</f>
        <v>Y</v>
      </c>
      <c r="K57" s="46">
        <f ca="1">RAND()*(0.002)</f>
        <v>0.000953980398638745</v>
      </c>
      <c r="L57" s="46" t="str">
        <f ca="1">IF(K57&lt;=$L$1,"Y","N")</f>
        <v>Y</v>
      </c>
    </row>
    <row r="58" spans="2:12">
      <c r="B58" s="43" t="s">
        <v>103</v>
      </c>
      <c r="C58" s="44">
        <v>1</v>
      </c>
      <c r="D58" s="44" t="s">
        <v>91</v>
      </c>
      <c r="E58" s="47" t="s">
        <v>93</v>
      </c>
      <c r="F58" s="48">
        <v>53</v>
      </c>
      <c r="G58" s="46">
        <f ca="1">1-I58-K58</f>
        <v>0.984389290078773</v>
      </c>
      <c r="H58" s="46" t="str">
        <f ca="1">IF(G58&gt;=$H$1,"Y","N")</f>
        <v>Y</v>
      </c>
      <c r="I58" s="46">
        <f ca="1">RAND()*(0.02)</f>
        <v>0.01541451612203</v>
      </c>
      <c r="J58" s="46" t="str">
        <f ca="1">IF(I58&lt;=$J$1,"Y","N")</f>
        <v>Y</v>
      </c>
      <c r="K58" s="46">
        <f ca="1">RAND()*(0.002)</f>
        <v>0.000196193799196597</v>
      </c>
      <c r="L58" s="46" t="str">
        <f ca="1">IF(K58&lt;=$L$1,"Y","N")</f>
        <v>Y</v>
      </c>
    </row>
    <row r="59" spans="2:12">
      <c r="B59" s="43" t="s">
        <v>103</v>
      </c>
      <c r="C59" s="44">
        <v>1</v>
      </c>
      <c r="D59" s="44" t="s">
        <v>91</v>
      </c>
      <c r="E59" s="47" t="s">
        <v>93</v>
      </c>
      <c r="F59" s="48">
        <v>54</v>
      </c>
      <c r="G59" s="46">
        <f ca="1">1-I59-K59</f>
        <v>0.986383713642779</v>
      </c>
      <c r="H59" s="46" t="str">
        <f ca="1">IF(G59&gt;=$H$1,"Y","N")</f>
        <v>Y</v>
      </c>
      <c r="I59" s="46">
        <f ca="1">RAND()*(0.02)</f>
        <v>0.0119361014959061</v>
      </c>
      <c r="J59" s="46" t="str">
        <f ca="1">IF(I59&lt;=$J$1,"Y","N")</f>
        <v>Y</v>
      </c>
      <c r="K59" s="46">
        <f ca="1">RAND()*(0.002)</f>
        <v>0.00168018486131456</v>
      </c>
      <c r="L59" s="46" t="str">
        <f ca="1">IF(K59&lt;=$L$1,"Y","N")</f>
        <v>Y</v>
      </c>
    </row>
    <row r="60" spans="2:12">
      <c r="B60" s="43" t="s">
        <v>103</v>
      </c>
      <c r="C60" s="44">
        <v>1</v>
      </c>
      <c r="D60" s="44" t="s">
        <v>91</v>
      </c>
      <c r="E60" s="47" t="s">
        <v>93</v>
      </c>
      <c r="F60" s="48">
        <v>55</v>
      </c>
      <c r="G60" s="46">
        <f ca="1">1-I60-K60</f>
        <v>0.993983505698002</v>
      </c>
      <c r="H60" s="46" t="str">
        <f ca="1">IF(G60&gt;=$H$1,"Y","N")</f>
        <v>Y</v>
      </c>
      <c r="I60" s="46">
        <f ca="1">RAND()*(0.02)</f>
        <v>0.00469168997150537</v>
      </c>
      <c r="J60" s="46" t="str">
        <f ca="1">IF(I60&lt;=$J$1,"Y","N")</f>
        <v>Y</v>
      </c>
      <c r="K60" s="46">
        <f ca="1">RAND()*(0.002)</f>
        <v>0.001324804330493</v>
      </c>
      <c r="L60" s="46" t="str">
        <f ca="1">IF(K60&lt;=$L$1,"Y","N")</f>
        <v>Y</v>
      </c>
    </row>
    <row r="61" spans="2:12">
      <c r="B61" s="43" t="s">
        <v>103</v>
      </c>
      <c r="C61" s="44">
        <v>1</v>
      </c>
      <c r="D61" s="44" t="s">
        <v>91</v>
      </c>
      <c r="E61" s="47" t="s">
        <v>93</v>
      </c>
      <c r="F61" s="48">
        <v>56</v>
      </c>
      <c r="G61" s="46">
        <f ca="1">1-I61-K61</f>
        <v>0.994056492898406</v>
      </c>
      <c r="H61" s="46" t="str">
        <f ca="1">IF(G61&gt;=$H$1,"Y","N")</f>
        <v>Y</v>
      </c>
      <c r="I61" s="46">
        <f ca="1">RAND()*(0.02)</f>
        <v>0.00566799414774956</v>
      </c>
      <c r="J61" s="46" t="str">
        <f ca="1">IF(I61&lt;=$J$1,"Y","N")</f>
        <v>Y</v>
      </c>
      <c r="K61" s="46">
        <f ca="1">RAND()*(0.002)</f>
        <v>0.000275512953843927</v>
      </c>
      <c r="L61" s="46" t="str">
        <f ca="1">IF(K61&lt;=$L$1,"Y","N")</f>
        <v>Y</v>
      </c>
    </row>
    <row r="62" spans="2:12">
      <c r="B62" s="43" t="s">
        <v>103</v>
      </c>
      <c r="C62" s="44">
        <v>1</v>
      </c>
      <c r="D62" s="44" t="s">
        <v>91</v>
      </c>
      <c r="E62" s="47" t="s">
        <v>93</v>
      </c>
      <c r="F62" s="48">
        <v>57</v>
      </c>
      <c r="G62" s="46">
        <f ca="1">1-I62-K62</f>
        <v>0.986473296215446</v>
      </c>
      <c r="H62" s="46" t="str">
        <f ca="1">IF(G62&gt;=$H$1,"Y","N")</f>
        <v>Y</v>
      </c>
      <c r="I62" s="46">
        <f ca="1">RAND()*(0.02)</f>
        <v>0.0134270795002017</v>
      </c>
      <c r="J62" s="46" t="str">
        <f ca="1">IF(I62&lt;=$J$1,"Y","N")</f>
        <v>Y</v>
      </c>
      <c r="K62" s="46">
        <f ca="1">RAND()*(0.002)</f>
        <v>9.96242843520698e-5</v>
      </c>
      <c r="L62" s="46" t="str">
        <f ca="1">IF(K62&lt;=$L$1,"Y","N")</f>
        <v>Y</v>
      </c>
    </row>
    <row r="63" spans="2:12">
      <c r="B63" s="43" t="s">
        <v>103</v>
      </c>
      <c r="C63" s="44">
        <v>1</v>
      </c>
      <c r="D63" s="44" t="s">
        <v>91</v>
      </c>
      <c r="E63" s="47" t="s">
        <v>93</v>
      </c>
      <c r="F63" s="48">
        <v>58</v>
      </c>
      <c r="G63" s="46">
        <f ca="1">1-I63-K63</f>
        <v>0.986292225849491</v>
      </c>
      <c r="H63" s="46" t="str">
        <f ca="1">IF(G63&gt;=$H$1,"Y","N")</f>
        <v>Y</v>
      </c>
      <c r="I63" s="46">
        <f ca="1">RAND()*(0.02)</f>
        <v>0.0135318124485278</v>
      </c>
      <c r="J63" s="46" t="str">
        <f ca="1">IF(I63&lt;=$J$1,"Y","N")</f>
        <v>Y</v>
      </c>
      <c r="K63" s="46">
        <f ca="1">RAND()*(0.002)</f>
        <v>0.000175961701981239</v>
      </c>
      <c r="L63" s="46" t="str">
        <f ca="1">IF(K63&lt;=$L$1,"Y","N")</f>
        <v>Y</v>
      </c>
    </row>
    <row r="64" spans="2:12">
      <c r="B64" s="43" t="s">
        <v>103</v>
      </c>
      <c r="C64" s="44">
        <v>1</v>
      </c>
      <c r="D64" s="44" t="s">
        <v>91</v>
      </c>
      <c r="E64" s="47" t="s">
        <v>93</v>
      </c>
      <c r="F64" s="48">
        <v>59</v>
      </c>
      <c r="G64" s="46">
        <f ca="1">1-I64-K64</f>
        <v>0.985616385562094</v>
      </c>
      <c r="H64" s="46" t="str">
        <f ca="1">IF(G64&gt;=$H$1,"Y","N")</f>
        <v>Y</v>
      </c>
      <c r="I64" s="46">
        <f ca="1">RAND()*(0.02)</f>
        <v>0.0142985589627368</v>
      </c>
      <c r="J64" s="46" t="str">
        <f ca="1">IF(I64&lt;=$J$1,"Y","N")</f>
        <v>Y</v>
      </c>
      <c r="K64" s="46">
        <f ca="1">RAND()*(0.002)</f>
        <v>8.50554751688106e-5</v>
      </c>
      <c r="L64" s="46" t="str">
        <f ca="1">IF(K64&lt;=$L$1,"Y","N")</f>
        <v>Y</v>
      </c>
    </row>
    <row r="65" spans="2:12">
      <c r="B65" s="43" t="s">
        <v>103</v>
      </c>
      <c r="C65" s="44">
        <v>1</v>
      </c>
      <c r="D65" s="44" t="s">
        <v>91</v>
      </c>
      <c r="E65" s="51" t="s">
        <v>94</v>
      </c>
      <c r="F65" s="48">
        <v>60</v>
      </c>
      <c r="G65" s="46">
        <f ca="1">1-I65-K65</f>
        <v>0.979858802669717</v>
      </c>
      <c r="H65" s="46" t="str">
        <f ca="1">IF(G65&gt;=$H$1,"Y","N")</f>
        <v>N</v>
      </c>
      <c r="I65" s="46">
        <f ca="1">RAND()*(0.02)</f>
        <v>0.018795390910604</v>
      </c>
      <c r="J65" s="46" t="str">
        <f ca="1">IF(I65&lt;=$J$1,"Y","N")</f>
        <v>N</v>
      </c>
      <c r="K65" s="46">
        <f ca="1">RAND()*(0.002)</f>
        <v>0.00134580641967859</v>
      </c>
      <c r="L65" s="46" t="str">
        <f ca="1">IF(K65&lt;=$L$1,"Y","N")</f>
        <v>Y</v>
      </c>
    </row>
    <row r="66" spans="2:12">
      <c r="B66" s="43" t="s">
        <v>103</v>
      </c>
      <c r="C66" s="44">
        <v>1</v>
      </c>
      <c r="D66" s="44" t="s">
        <v>91</v>
      </c>
      <c r="E66" s="51" t="s">
        <v>94</v>
      </c>
      <c r="F66" s="48">
        <v>61</v>
      </c>
      <c r="G66" s="46">
        <f ca="1">1-I66-K66</f>
        <v>0.992837446787791</v>
      </c>
      <c r="H66" s="46" t="str">
        <f ca="1">IF(G66&gt;=$H$1,"Y","N")</f>
        <v>Y</v>
      </c>
      <c r="I66" s="46">
        <f ca="1">RAND()*(0.02)</f>
        <v>0.00631881115016212</v>
      </c>
      <c r="J66" s="46" t="str">
        <f ca="1">IF(I66&lt;=$J$1,"Y","N")</f>
        <v>Y</v>
      </c>
      <c r="K66" s="46">
        <f ca="1">RAND()*(0.002)</f>
        <v>0.000843742062047329</v>
      </c>
      <c r="L66" s="46" t="str">
        <f ca="1">IF(K66&lt;=$L$1,"Y","N")</f>
        <v>Y</v>
      </c>
    </row>
    <row r="67" spans="2:12">
      <c r="B67" s="43" t="s">
        <v>103</v>
      </c>
      <c r="C67" s="44">
        <v>1</v>
      </c>
      <c r="D67" s="44" t="s">
        <v>91</v>
      </c>
      <c r="E67" s="51" t="s">
        <v>94</v>
      </c>
      <c r="F67" s="48">
        <v>62</v>
      </c>
      <c r="G67" s="46">
        <f ca="1">1-I67-K67</f>
        <v>0.995326317285344</v>
      </c>
      <c r="H67" s="46" t="str">
        <f ca="1">IF(G67&gt;=$H$1,"Y","N")</f>
        <v>Y</v>
      </c>
      <c r="I67" s="46">
        <f ca="1">RAND()*(0.02)</f>
        <v>0.00452021783409688</v>
      </c>
      <c r="J67" s="46" t="str">
        <f ca="1">IF(I67&lt;=$J$1,"Y","N")</f>
        <v>Y</v>
      </c>
      <c r="K67" s="46">
        <f ca="1">RAND()*(0.002)</f>
        <v>0.000153464880559568</v>
      </c>
      <c r="L67" s="46" t="str">
        <f ca="1">IF(K67&lt;=$L$1,"Y","N")</f>
        <v>Y</v>
      </c>
    </row>
    <row r="68" spans="2:12">
      <c r="B68" s="43" t="s">
        <v>103</v>
      </c>
      <c r="C68" s="44">
        <v>1</v>
      </c>
      <c r="D68" s="44" t="s">
        <v>91</v>
      </c>
      <c r="E68" s="51" t="s">
        <v>94</v>
      </c>
      <c r="F68" s="48">
        <v>63</v>
      </c>
      <c r="G68" s="46">
        <f ca="1">1-I68-K68</f>
        <v>0.98149729568278</v>
      </c>
      <c r="H68" s="46" t="str">
        <f ca="1">IF(G68&gt;=$H$1,"Y","N")</f>
        <v>N</v>
      </c>
      <c r="I68" s="46">
        <f ca="1">RAND()*(0.02)</f>
        <v>0.0172417265665511</v>
      </c>
      <c r="J68" s="46" t="str">
        <f ca="1">IF(I68&lt;=$J$1,"Y","N")</f>
        <v>N</v>
      </c>
      <c r="K68" s="46">
        <f ca="1">RAND()*(0.002)</f>
        <v>0.00126097775066845</v>
      </c>
      <c r="L68" s="46" t="str">
        <f ca="1">IF(K68&lt;=$L$1,"Y","N")</f>
        <v>Y</v>
      </c>
    </row>
    <row r="69" spans="2:12">
      <c r="B69" s="43" t="s">
        <v>103</v>
      </c>
      <c r="C69" s="44">
        <v>1</v>
      </c>
      <c r="D69" s="44" t="s">
        <v>91</v>
      </c>
      <c r="E69" s="51" t="s">
        <v>93</v>
      </c>
      <c r="F69" s="48">
        <v>64</v>
      </c>
      <c r="G69" s="46">
        <f ca="1" t="shared" ref="G69" si="30">1-I69-K69</f>
        <v>0.989300833486079</v>
      </c>
      <c r="H69" s="46" t="str">
        <f ca="1" t="shared" ref="H69" si="31">IF(G69&gt;=$H$1,"Y","N")</f>
        <v>Y</v>
      </c>
      <c r="I69" s="46">
        <f ca="1" t="shared" ref="I69" si="32">RAND()*(0.02)</f>
        <v>0.00968664308177731</v>
      </c>
      <c r="J69" s="46" t="str">
        <f ca="1" t="shared" ref="J69" si="33">IF(I69&lt;=$J$1,"Y","N")</f>
        <v>Y</v>
      </c>
      <c r="K69" s="46">
        <f ca="1" t="shared" ref="K69" si="34">RAND()*(0.002)</f>
        <v>0.0010125234321441</v>
      </c>
      <c r="L69" s="46" t="str">
        <f ca="1" t="shared" ref="L69" si="35">IF(K69&lt;=$L$1,"Y","N")</f>
        <v>Y</v>
      </c>
    </row>
    <row r="70" spans="2:12">
      <c r="B70" s="43" t="s">
        <v>103</v>
      </c>
      <c r="C70" s="44">
        <v>1</v>
      </c>
      <c r="D70" s="44" t="s">
        <v>91</v>
      </c>
      <c r="E70" s="51" t="s">
        <v>93</v>
      </c>
      <c r="F70" s="48">
        <v>65</v>
      </c>
      <c r="G70" s="46">
        <f ca="1" t="shared" ref="G70:G75" si="36">1-I70-K70</f>
        <v>0.995542729411265</v>
      </c>
      <c r="H70" s="46" t="str">
        <f ca="1" t="shared" ref="H70" si="37">IF(G70&gt;=$H$1,"Y","N")</f>
        <v>Y</v>
      </c>
      <c r="I70" s="46">
        <f ca="1" t="shared" ref="I70:I75" si="38">RAND()*(0.02)</f>
        <v>0.00300294036373612</v>
      </c>
      <c r="J70" s="46" t="str">
        <f ca="1" t="shared" ref="J70" si="39">IF(I70&lt;=$J$1,"Y","N")</f>
        <v>Y</v>
      </c>
      <c r="K70" s="46">
        <f ca="1" t="shared" ref="K70:K75" si="40">RAND()*(0.002)</f>
        <v>0.0014543302249993</v>
      </c>
      <c r="L70" s="46" t="str">
        <f ca="1" t="shared" ref="L70" si="41">IF(K70&lt;=$L$1,"Y","N")</f>
        <v>Y</v>
      </c>
    </row>
    <row r="71" spans="2:12">
      <c r="B71" s="43" t="s">
        <v>103</v>
      </c>
      <c r="C71" s="44">
        <v>1</v>
      </c>
      <c r="D71" s="44" t="s">
        <v>91</v>
      </c>
      <c r="E71" s="51" t="s">
        <v>93</v>
      </c>
      <c r="F71" s="48">
        <v>66</v>
      </c>
      <c r="G71" s="46">
        <f ca="1">1-I71-K71</f>
        <v>0.987274439209881</v>
      </c>
      <c r="H71" s="46" t="str">
        <f ca="1">IF(G71&gt;=$H$1,"Y","N")</f>
        <v>Y</v>
      </c>
      <c r="I71" s="46">
        <f ca="1">RAND()*(0.02)</f>
        <v>0.0115483084757266</v>
      </c>
      <c r="J71" s="46" t="str">
        <f ca="1">IF(I71&lt;=$J$1,"Y","N")</f>
        <v>Y</v>
      </c>
      <c r="K71" s="46">
        <f ca="1">RAND()*(0.002)</f>
        <v>0.00117725231439264</v>
      </c>
      <c r="L71" s="46" t="str">
        <f ca="1">IF(K71&lt;=$L$1,"Y","N")</f>
        <v>Y</v>
      </c>
    </row>
    <row r="72" spans="2:12">
      <c r="B72" s="43" t="s">
        <v>103</v>
      </c>
      <c r="C72" s="44">
        <v>1</v>
      </c>
      <c r="D72" s="44" t="s">
        <v>91</v>
      </c>
      <c r="E72" s="51" t="s">
        <v>93</v>
      </c>
      <c r="F72" s="48">
        <v>67</v>
      </c>
      <c r="G72" s="46">
        <f ca="1">1-I72-K72</f>
        <v>0.982810750989194</v>
      </c>
      <c r="H72" s="46" t="str">
        <f ca="1">IF(G72&gt;=$H$1,"Y","N")</f>
        <v>Y</v>
      </c>
      <c r="I72" s="46">
        <f ca="1">RAND()*(0.02)</f>
        <v>0.0171588289609992</v>
      </c>
      <c r="J72" s="46" t="str">
        <f ca="1">IF(I72&lt;=$J$1,"Y","N")</f>
        <v>N</v>
      </c>
      <c r="K72" s="46">
        <f ca="1">RAND()*(0.002)</f>
        <v>3.04200498070291e-5</v>
      </c>
      <c r="L72" s="46" t="str">
        <f ca="1">IF(K72&lt;=$L$1,"Y","N")</f>
        <v>Y</v>
      </c>
    </row>
    <row r="73" spans="2:12">
      <c r="B73" s="43" t="s">
        <v>103</v>
      </c>
      <c r="C73" s="44">
        <v>1</v>
      </c>
      <c r="D73" s="44" t="s">
        <v>91</v>
      </c>
      <c r="E73" s="49" t="s">
        <v>92</v>
      </c>
      <c r="F73" s="48">
        <v>68</v>
      </c>
      <c r="G73" s="46">
        <f ca="1">1-I73-K73</f>
        <v>0.983496567308692</v>
      </c>
      <c r="H73" s="46" t="str">
        <f ca="1">IF(G73&gt;=$H$1,"Y","N")</f>
        <v>Y</v>
      </c>
      <c r="I73" s="46">
        <f ca="1">RAND()*(0.02)</f>
        <v>0.014714348193988</v>
      </c>
      <c r="J73" s="46" t="str">
        <f ca="1">IF(I73&lt;=$J$1,"Y","N")</f>
        <v>Y</v>
      </c>
      <c r="K73" s="46">
        <f ca="1">RAND()*(0.002)</f>
        <v>0.00178908449731969</v>
      </c>
      <c r="L73" s="46" t="str">
        <f ca="1">IF(K73&lt;=$L$1,"Y","N")</f>
        <v>Y</v>
      </c>
    </row>
    <row r="74" spans="2:12">
      <c r="B74" s="43" t="s">
        <v>103</v>
      </c>
      <c r="C74" s="44">
        <v>1</v>
      </c>
      <c r="D74" s="44" t="s">
        <v>91</v>
      </c>
      <c r="E74" s="49" t="s">
        <v>92</v>
      </c>
      <c r="F74" s="48">
        <v>69</v>
      </c>
      <c r="G74" s="46">
        <f ca="1">1-I74-K74</f>
        <v>0.989644687251308</v>
      </c>
      <c r="H74" s="46" t="str">
        <f ca="1">IF(G74&gt;=$H$1,"Y","N")</f>
        <v>Y</v>
      </c>
      <c r="I74" s="46">
        <f ca="1">RAND()*(0.02)</f>
        <v>0.00905735297374954</v>
      </c>
      <c r="J74" s="46" t="str">
        <f ca="1">IF(I74&lt;=$J$1,"Y","N")</f>
        <v>Y</v>
      </c>
      <c r="K74" s="46">
        <f ca="1">RAND()*(0.002)</f>
        <v>0.00129795977494213</v>
      </c>
      <c r="L74" s="46" t="str">
        <f ca="1">IF(K74&lt;=$L$1,"Y","N")</f>
        <v>Y</v>
      </c>
    </row>
    <row r="75" spans="2:12">
      <c r="B75" s="43" t="s">
        <v>103</v>
      </c>
      <c r="C75" s="44">
        <v>1</v>
      </c>
      <c r="D75" s="44" t="s">
        <v>91</v>
      </c>
      <c r="E75" s="49" t="s">
        <v>92</v>
      </c>
      <c r="F75" s="48">
        <v>70</v>
      </c>
      <c r="G75" s="46">
        <f ca="1">1-I75-K75</f>
        <v>0.979880508659964</v>
      </c>
      <c r="H75" s="46" t="str">
        <f ca="1">IF(G75&gt;=$H$1,"Y","N")</f>
        <v>N</v>
      </c>
      <c r="I75" s="46">
        <f ca="1">RAND()*(0.02)</f>
        <v>0.0199898618197089</v>
      </c>
      <c r="J75" s="46" t="str">
        <f ca="1">IF(I75&lt;=$J$1,"Y","N")</f>
        <v>N</v>
      </c>
      <c r="K75" s="46">
        <f ca="1">RAND()*(0.002)</f>
        <v>0.000129629520327128</v>
      </c>
      <c r="L75" s="46" t="str">
        <f ca="1">IF(K75&lt;=$L$1,"Y","N")</f>
        <v>Y</v>
      </c>
    </row>
    <row r="76" spans="2:12">
      <c r="B76" s="52"/>
      <c r="C76" s="53"/>
      <c r="D76" s="53"/>
      <c r="E76" s="47"/>
      <c r="F76" s="53"/>
      <c r="G76" s="54"/>
      <c r="H76" s="54"/>
      <c r="I76" s="54"/>
      <c r="J76" s="54"/>
      <c r="K76" s="54"/>
      <c r="L76" s="54"/>
    </row>
    <row r="77" spans="2:12">
      <c r="B77" s="52"/>
      <c r="C77" s="53"/>
      <c r="D77" s="53"/>
      <c r="E77" s="47"/>
      <c r="F77" s="53"/>
      <c r="G77" s="54"/>
      <c r="H77" s="54"/>
      <c r="I77" s="54"/>
      <c r="J77" s="54"/>
      <c r="K77" s="54"/>
      <c r="L77" s="54"/>
    </row>
    <row r="78" spans="2:12">
      <c r="B78" s="52"/>
      <c r="C78" s="53"/>
      <c r="D78" s="53"/>
      <c r="E78" s="47"/>
      <c r="F78" s="53"/>
      <c r="G78" s="54"/>
      <c r="H78" s="54"/>
      <c r="I78" s="54"/>
      <c r="J78" s="54"/>
      <c r="K78" s="54"/>
      <c r="L78" s="54"/>
    </row>
    <row r="79" spans="2:12">
      <c r="B79" s="52"/>
      <c r="C79" s="53"/>
      <c r="D79" s="53"/>
      <c r="E79" s="47"/>
      <c r="F79" s="53"/>
      <c r="G79" s="54"/>
      <c r="H79" s="54"/>
      <c r="I79" s="54"/>
      <c r="J79" s="54"/>
      <c r="K79" s="54"/>
      <c r="L79" s="54"/>
    </row>
    <row r="80" spans="2:12">
      <c r="B80" s="52"/>
      <c r="C80" s="53"/>
      <c r="D80" s="53"/>
      <c r="E80" s="47"/>
      <c r="F80" s="53"/>
      <c r="G80" s="54"/>
      <c r="H80" s="54"/>
      <c r="I80" s="54"/>
      <c r="J80" s="54"/>
      <c r="K80" s="54"/>
      <c r="L80" s="54"/>
    </row>
    <row r="81" spans="2:12">
      <c r="B81" s="52"/>
      <c r="C81" s="53"/>
      <c r="D81" s="53"/>
      <c r="E81" s="47"/>
      <c r="F81" s="53"/>
      <c r="G81" s="54"/>
      <c r="H81" s="54"/>
      <c r="I81" s="54"/>
      <c r="J81" s="54"/>
      <c r="K81" s="54"/>
      <c r="L81" s="54"/>
    </row>
    <row r="82" spans="2:12">
      <c r="B82" s="52"/>
      <c r="C82" s="53"/>
      <c r="D82" s="53"/>
      <c r="E82" s="47"/>
      <c r="F82" s="53"/>
      <c r="G82" s="54"/>
      <c r="H82" s="54"/>
      <c r="I82" s="54"/>
      <c r="J82" s="54"/>
      <c r="K82" s="54"/>
      <c r="L82" s="54"/>
    </row>
    <row r="83" spans="2:12">
      <c r="B83" s="52"/>
      <c r="C83" s="53"/>
      <c r="D83" s="53"/>
      <c r="E83" s="47"/>
      <c r="F83" s="53"/>
      <c r="G83" s="54"/>
      <c r="H83" s="54"/>
      <c r="I83" s="54"/>
      <c r="J83" s="54"/>
      <c r="K83" s="54"/>
      <c r="L83" s="54"/>
    </row>
    <row r="84" spans="2:12">
      <c r="B84" s="52"/>
      <c r="C84" s="53"/>
      <c r="D84" s="53"/>
      <c r="E84" s="47"/>
      <c r="F84" s="53"/>
      <c r="G84" s="54"/>
      <c r="H84" s="54"/>
      <c r="I84" s="54"/>
      <c r="J84" s="54"/>
      <c r="K84" s="54"/>
      <c r="L84" s="54"/>
    </row>
    <row r="85" spans="2:12">
      <c r="B85" s="52"/>
      <c r="C85" s="53"/>
      <c r="D85" s="53"/>
      <c r="E85" s="47"/>
      <c r="F85" s="53"/>
      <c r="G85" s="54"/>
      <c r="H85" s="54"/>
      <c r="I85" s="54"/>
      <c r="J85" s="54"/>
      <c r="K85" s="54"/>
      <c r="L85" s="54"/>
    </row>
    <row r="86" spans="2:12">
      <c r="B86" s="52"/>
      <c r="C86" s="53"/>
      <c r="D86" s="53"/>
      <c r="E86" s="47"/>
      <c r="F86" s="53"/>
      <c r="G86" s="54"/>
      <c r="H86" s="54"/>
      <c r="I86" s="54"/>
      <c r="J86" s="54"/>
      <c r="K86" s="54"/>
      <c r="L86" s="54"/>
    </row>
    <row r="87" spans="2:12">
      <c r="B87" s="52"/>
      <c r="C87" s="53"/>
      <c r="D87" s="53"/>
      <c r="E87" s="47"/>
      <c r="F87" s="53"/>
      <c r="G87" s="54"/>
      <c r="H87" s="54"/>
      <c r="I87" s="54"/>
      <c r="J87" s="54"/>
      <c r="K87" s="54"/>
      <c r="L87" s="54"/>
    </row>
    <row r="88" spans="2:12">
      <c r="B88" s="52"/>
      <c r="C88" s="53"/>
      <c r="D88" s="53"/>
      <c r="E88" s="55"/>
      <c r="F88" s="53"/>
      <c r="G88" s="54"/>
      <c r="H88" s="54"/>
      <c r="I88" s="54"/>
      <c r="J88" s="54"/>
      <c r="K88" s="54"/>
      <c r="L88" s="54"/>
    </row>
    <row r="89" spans="2:12">
      <c r="B89" s="52"/>
      <c r="C89" s="53"/>
      <c r="D89" s="53"/>
      <c r="E89" s="47"/>
      <c r="F89" s="53"/>
      <c r="G89" s="54"/>
      <c r="H89" s="54"/>
      <c r="I89" s="54"/>
      <c r="J89" s="54"/>
      <c r="K89" s="54"/>
      <c r="L89" s="54"/>
    </row>
    <row r="90" spans="2:12">
      <c r="B90" s="52"/>
      <c r="C90" s="53"/>
      <c r="D90" s="53"/>
      <c r="E90" s="47"/>
      <c r="F90" s="53"/>
      <c r="G90" s="54"/>
      <c r="H90" s="54"/>
      <c r="I90" s="54"/>
      <c r="J90" s="54"/>
      <c r="K90" s="54"/>
      <c r="L90" s="54"/>
    </row>
    <row r="91" spans="2:12">
      <c r="B91" s="52"/>
      <c r="C91" s="53"/>
      <c r="D91" s="53"/>
      <c r="E91" s="47"/>
      <c r="F91" s="53"/>
      <c r="G91" s="54"/>
      <c r="H91" s="54"/>
      <c r="I91" s="54"/>
      <c r="J91" s="54"/>
      <c r="K91" s="54"/>
      <c r="L91" s="54"/>
    </row>
    <row r="92" spans="2:12">
      <c r="B92" s="52"/>
      <c r="C92" s="53"/>
      <c r="D92" s="53"/>
      <c r="E92" s="47"/>
      <c r="F92" s="53"/>
      <c r="G92" s="54"/>
      <c r="H92" s="54"/>
      <c r="I92" s="54"/>
      <c r="J92" s="54"/>
      <c r="K92" s="54"/>
      <c r="L92" s="54"/>
    </row>
    <row r="93" spans="2:12">
      <c r="B93" s="52"/>
      <c r="C93" s="53"/>
      <c r="D93" s="53"/>
      <c r="E93" s="47"/>
      <c r="F93" s="53"/>
      <c r="G93" s="54"/>
      <c r="H93" s="54"/>
      <c r="I93" s="54"/>
      <c r="J93" s="54"/>
      <c r="K93" s="54"/>
      <c r="L93" s="54"/>
    </row>
    <row r="94" spans="2:12">
      <c r="B94" s="52"/>
      <c r="C94" s="53"/>
      <c r="D94" s="53"/>
      <c r="E94" s="47"/>
      <c r="F94" s="53"/>
      <c r="G94" s="54"/>
      <c r="H94" s="54"/>
      <c r="I94" s="54"/>
      <c r="J94" s="54"/>
      <c r="K94" s="54"/>
      <c r="L94" s="54"/>
    </row>
    <row r="95" spans="2:12">
      <c r="B95" s="52"/>
      <c r="C95" s="53"/>
      <c r="D95" s="53"/>
      <c r="E95" s="47"/>
      <c r="F95" s="53"/>
      <c r="G95" s="54"/>
      <c r="H95" s="54"/>
      <c r="I95" s="54"/>
      <c r="J95" s="54"/>
      <c r="K95" s="54"/>
      <c r="L95" s="54"/>
    </row>
    <row r="96" spans="2:12">
      <c r="B96" s="52"/>
      <c r="C96" s="53"/>
      <c r="D96" s="53"/>
      <c r="E96" s="47"/>
      <c r="F96" s="53"/>
      <c r="G96" s="54"/>
      <c r="H96" s="54"/>
      <c r="I96" s="54"/>
      <c r="J96" s="54"/>
      <c r="K96" s="54"/>
      <c r="L96" s="54"/>
    </row>
    <row r="97" spans="2:12">
      <c r="B97" s="52"/>
      <c r="C97" s="53"/>
      <c r="D97" s="53"/>
      <c r="E97" s="47"/>
      <c r="F97" s="53"/>
      <c r="G97" s="54"/>
      <c r="H97" s="54"/>
      <c r="I97" s="54"/>
      <c r="J97" s="54"/>
      <c r="K97" s="54"/>
      <c r="L97" s="54"/>
    </row>
    <row r="98" spans="2:12">
      <c r="B98" s="52"/>
      <c r="C98" s="53"/>
      <c r="D98" s="53"/>
      <c r="E98" s="47"/>
      <c r="F98" s="53"/>
      <c r="G98" s="54"/>
      <c r="H98" s="54"/>
      <c r="I98" s="54"/>
      <c r="J98" s="54"/>
      <c r="K98" s="54"/>
      <c r="L98" s="54"/>
    </row>
    <row r="99" spans="2:12">
      <c r="B99" s="52"/>
      <c r="C99" s="53"/>
      <c r="D99" s="53"/>
      <c r="E99" s="47"/>
      <c r="F99" s="53"/>
      <c r="G99" s="54"/>
      <c r="H99" s="54"/>
      <c r="I99" s="54"/>
      <c r="J99" s="54"/>
      <c r="K99" s="54"/>
      <c r="L99" s="54"/>
    </row>
    <row r="100" spans="2:12">
      <c r="B100" s="52"/>
      <c r="C100" s="53"/>
      <c r="D100" s="53"/>
      <c r="E100" s="47"/>
      <c r="F100" s="53"/>
      <c r="G100" s="54"/>
      <c r="H100" s="54"/>
      <c r="I100" s="54"/>
      <c r="J100" s="54"/>
      <c r="K100" s="54"/>
      <c r="L100" s="54"/>
    </row>
    <row r="101" spans="2:12">
      <c r="B101" s="52"/>
      <c r="C101" s="53"/>
      <c r="D101" s="53"/>
      <c r="E101" s="47"/>
      <c r="F101" s="53"/>
      <c r="G101" s="54"/>
      <c r="H101" s="54"/>
      <c r="I101" s="54"/>
      <c r="J101" s="54"/>
      <c r="K101" s="54"/>
      <c r="L101" s="54"/>
    </row>
    <row r="102" spans="2:12">
      <c r="B102" s="52"/>
      <c r="C102" s="53"/>
      <c r="D102" s="53"/>
      <c r="E102" s="47"/>
      <c r="F102" s="53"/>
      <c r="G102" s="54"/>
      <c r="H102" s="54"/>
      <c r="I102" s="54"/>
      <c r="J102" s="54"/>
      <c r="K102" s="54"/>
      <c r="L102" s="54"/>
    </row>
    <row r="103" spans="2:12">
      <c r="B103" s="52"/>
      <c r="C103" s="53"/>
      <c r="D103" s="53"/>
      <c r="E103" s="47"/>
      <c r="F103" s="53"/>
      <c r="G103" s="54"/>
      <c r="H103" s="54"/>
      <c r="I103" s="54"/>
      <c r="J103" s="54"/>
      <c r="K103" s="54"/>
      <c r="L103" s="54"/>
    </row>
    <row r="104" spans="2:12">
      <c r="B104" s="52"/>
      <c r="C104" s="53"/>
      <c r="D104" s="53"/>
      <c r="E104" s="47"/>
      <c r="F104" s="53"/>
      <c r="G104" s="54"/>
      <c r="H104" s="54"/>
      <c r="I104" s="54"/>
      <c r="J104" s="54"/>
      <c r="K104" s="54"/>
      <c r="L104" s="54"/>
    </row>
    <row r="105" spans="2:12">
      <c r="B105" s="52"/>
      <c r="C105" s="53"/>
      <c r="D105" s="53"/>
      <c r="E105" s="47"/>
      <c r="F105" s="53"/>
      <c r="G105" s="54"/>
      <c r="H105" s="54"/>
      <c r="I105" s="54"/>
      <c r="J105" s="54"/>
      <c r="K105" s="54"/>
      <c r="L105" s="54"/>
    </row>
    <row r="106" spans="2:12">
      <c r="B106" s="52"/>
      <c r="C106" s="53"/>
      <c r="D106" s="53"/>
      <c r="E106" s="47"/>
      <c r="F106" s="53"/>
      <c r="G106" s="54"/>
      <c r="H106" s="54"/>
      <c r="I106" s="54"/>
      <c r="J106" s="54"/>
      <c r="K106" s="54"/>
      <c r="L106" s="54"/>
    </row>
    <row r="107" spans="2:12">
      <c r="B107" s="52"/>
      <c r="C107" s="53"/>
      <c r="D107" s="53"/>
      <c r="E107" s="47"/>
      <c r="F107" s="53"/>
      <c r="G107" s="54"/>
      <c r="H107" s="54"/>
      <c r="I107" s="54"/>
      <c r="J107" s="54"/>
      <c r="K107" s="54"/>
      <c r="L107" s="54"/>
    </row>
    <row r="108" spans="2:12">
      <c r="B108" s="52"/>
      <c r="C108" s="53"/>
      <c r="D108" s="53"/>
      <c r="E108" s="47"/>
      <c r="F108" s="53"/>
      <c r="G108" s="54"/>
      <c r="H108" s="54"/>
      <c r="I108" s="54"/>
      <c r="J108" s="54"/>
      <c r="K108" s="54"/>
      <c r="L108" s="54"/>
    </row>
    <row r="109" spans="2:12">
      <c r="B109" s="52"/>
      <c r="C109" s="53"/>
      <c r="D109" s="53"/>
      <c r="E109" s="55"/>
      <c r="F109" s="53"/>
      <c r="G109" s="54"/>
      <c r="H109" s="54"/>
      <c r="I109" s="54"/>
      <c r="J109" s="54"/>
      <c r="K109" s="54"/>
      <c r="L109" s="54"/>
    </row>
    <row r="110" spans="2:12">
      <c r="B110" s="52"/>
      <c r="C110" s="53"/>
      <c r="D110" s="53"/>
      <c r="E110" s="47"/>
      <c r="F110" s="53"/>
      <c r="G110" s="54"/>
      <c r="H110" s="54"/>
      <c r="I110" s="54"/>
      <c r="J110" s="54"/>
      <c r="K110" s="54"/>
      <c r="L110" s="54"/>
    </row>
    <row r="111" spans="2:12">
      <c r="B111" s="52"/>
      <c r="C111" s="53"/>
      <c r="D111" s="53"/>
      <c r="E111" s="47"/>
      <c r="F111" s="53"/>
      <c r="G111" s="54"/>
      <c r="H111" s="54"/>
      <c r="I111" s="54"/>
      <c r="J111" s="54"/>
      <c r="K111" s="54"/>
      <c r="L111" s="54"/>
    </row>
    <row r="112" spans="2:12">
      <c r="B112" s="52"/>
      <c r="C112" s="53"/>
      <c r="D112" s="53"/>
      <c r="E112" s="47"/>
      <c r="F112" s="53"/>
      <c r="G112" s="54"/>
      <c r="H112" s="54"/>
      <c r="I112" s="54"/>
      <c r="J112" s="54"/>
      <c r="K112" s="54"/>
      <c r="L112" s="54"/>
    </row>
    <row r="113" spans="2:12">
      <c r="B113" s="52"/>
      <c r="C113" s="53"/>
      <c r="D113" s="53"/>
      <c r="E113" s="47"/>
      <c r="F113" s="53"/>
      <c r="G113" s="54"/>
      <c r="H113" s="54"/>
      <c r="I113" s="54"/>
      <c r="J113" s="54"/>
      <c r="K113" s="54"/>
      <c r="L113" s="54"/>
    </row>
    <row r="114" spans="2:12">
      <c r="B114" s="52"/>
      <c r="C114" s="53"/>
      <c r="D114" s="53"/>
      <c r="E114" s="47"/>
      <c r="F114" s="53"/>
      <c r="G114" s="54"/>
      <c r="H114" s="54"/>
      <c r="I114" s="54"/>
      <c r="J114" s="54"/>
      <c r="K114" s="54"/>
      <c r="L114" s="54"/>
    </row>
    <row r="115" spans="2:12">
      <c r="B115" s="52"/>
      <c r="C115" s="53"/>
      <c r="D115" s="53"/>
      <c r="E115" s="47"/>
      <c r="F115" s="53"/>
      <c r="G115" s="54"/>
      <c r="H115" s="54"/>
      <c r="I115" s="54"/>
      <c r="J115" s="54"/>
      <c r="K115" s="54"/>
      <c r="L115" s="54"/>
    </row>
    <row r="116" spans="2:12">
      <c r="B116" s="52"/>
      <c r="C116" s="53"/>
      <c r="D116" s="53"/>
      <c r="E116" s="47"/>
      <c r="F116" s="53"/>
      <c r="G116" s="54"/>
      <c r="H116" s="54"/>
      <c r="I116" s="54"/>
      <c r="J116" s="54"/>
      <c r="K116" s="54"/>
      <c r="L116" s="54"/>
    </row>
    <row r="117" spans="2:12">
      <c r="B117" s="52"/>
      <c r="C117" s="53"/>
      <c r="D117" s="53"/>
      <c r="E117" s="47"/>
      <c r="F117" s="53"/>
      <c r="G117" s="54"/>
      <c r="H117" s="54"/>
      <c r="I117" s="54"/>
      <c r="J117" s="54"/>
      <c r="K117" s="54"/>
      <c r="L117" s="54"/>
    </row>
    <row r="118" spans="2:12">
      <c r="B118" s="52"/>
      <c r="C118" s="53"/>
      <c r="D118" s="53"/>
      <c r="E118" s="47"/>
      <c r="F118" s="53"/>
      <c r="G118" s="54"/>
      <c r="H118" s="54"/>
      <c r="I118" s="54"/>
      <c r="J118" s="54"/>
      <c r="K118" s="54"/>
      <c r="L118" s="54"/>
    </row>
    <row r="119" spans="2:12">
      <c r="B119" s="52"/>
      <c r="C119" s="53"/>
      <c r="D119" s="53"/>
      <c r="E119" s="47"/>
      <c r="F119" s="53"/>
      <c r="G119" s="54"/>
      <c r="H119" s="54"/>
      <c r="I119" s="54"/>
      <c r="J119" s="54"/>
      <c r="K119" s="54"/>
      <c r="L119" s="54"/>
    </row>
    <row r="120" spans="2:12">
      <c r="B120" s="52"/>
      <c r="C120" s="53"/>
      <c r="D120" s="53"/>
      <c r="E120" s="47"/>
      <c r="F120" s="53"/>
      <c r="G120" s="54"/>
      <c r="H120" s="54"/>
      <c r="I120" s="54"/>
      <c r="J120" s="54"/>
      <c r="K120" s="54"/>
      <c r="L120" s="54"/>
    </row>
    <row r="121" spans="2:12">
      <c r="B121" s="52"/>
      <c r="C121" s="53"/>
      <c r="D121" s="53"/>
      <c r="E121" s="47"/>
      <c r="F121" s="53"/>
      <c r="G121" s="54"/>
      <c r="H121" s="54"/>
      <c r="I121" s="54"/>
      <c r="J121" s="54"/>
      <c r="K121" s="54"/>
      <c r="L121" s="54"/>
    </row>
    <row r="122" spans="2:12">
      <c r="B122" s="52"/>
      <c r="C122" s="53"/>
      <c r="D122" s="53"/>
      <c r="E122" s="47"/>
      <c r="F122" s="53"/>
      <c r="G122" s="54"/>
      <c r="H122" s="54"/>
      <c r="I122" s="54"/>
      <c r="J122" s="54"/>
      <c r="K122" s="54"/>
      <c r="L122" s="54"/>
    </row>
    <row r="123" spans="2:12">
      <c r="B123" s="52"/>
      <c r="C123" s="53"/>
      <c r="D123" s="53"/>
      <c r="E123" s="47"/>
      <c r="F123" s="53"/>
      <c r="G123" s="54"/>
      <c r="H123" s="54"/>
      <c r="I123" s="54"/>
      <c r="J123" s="54"/>
      <c r="K123" s="54"/>
      <c r="L123" s="54"/>
    </row>
    <row r="124" spans="2:12">
      <c r="B124" s="52"/>
      <c r="C124" s="53"/>
      <c r="D124" s="53"/>
      <c r="E124" s="47"/>
      <c r="F124" s="53"/>
      <c r="G124" s="54"/>
      <c r="H124" s="54"/>
      <c r="I124" s="54"/>
      <c r="J124" s="54"/>
      <c r="K124" s="54"/>
      <c r="L124" s="54"/>
    </row>
    <row r="125" spans="2:12">
      <c r="B125" s="52"/>
      <c r="C125" s="53"/>
      <c r="D125" s="53"/>
      <c r="E125" s="47"/>
      <c r="F125" s="53"/>
      <c r="G125" s="54"/>
      <c r="H125" s="54"/>
      <c r="I125" s="54"/>
      <c r="J125" s="54"/>
      <c r="K125" s="54"/>
      <c r="L125" s="54"/>
    </row>
    <row r="126" spans="2:12">
      <c r="B126" s="52"/>
      <c r="C126" s="53"/>
      <c r="D126" s="53"/>
      <c r="E126" s="47"/>
      <c r="F126" s="53"/>
      <c r="G126" s="54"/>
      <c r="H126" s="54"/>
      <c r="I126" s="54"/>
      <c r="J126" s="54"/>
      <c r="K126" s="54"/>
      <c r="L126" s="54"/>
    </row>
    <row r="127" spans="2:12">
      <c r="B127" s="52"/>
      <c r="C127" s="53"/>
      <c r="D127" s="53"/>
      <c r="E127" s="47"/>
      <c r="F127" s="53"/>
      <c r="G127" s="54"/>
      <c r="H127" s="54"/>
      <c r="I127" s="54"/>
      <c r="J127" s="54"/>
      <c r="K127" s="54"/>
      <c r="L127" s="54"/>
    </row>
    <row r="128" spans="2:12">
      <c r="B128" s="52"/>
      <c r="C128" s="53"/>
      <c r="D128" s="53"/>
      <c r="E128" s="47"/>
      <c r="F128" s="53"/>
      <c r="G128" s="54"/>
      <c r="H128" s="54"/>
      <c r="I128" s="54"/>
      <c r="J128" s="54"/>
      <c r="K128" s="54"/>
      <c r="L128" s="54"/>
    </row>
    <row r="129" spans="2:12">
      <c r="B129" s="52"/>
      <c r="C129" s="53"/>
      <c r="D129" s="53"/>
      <c r="E129" s="47"/>
      <c r="F129" s="53"/>
      <c r="G129" s="54"/>
      <c r="H129" s="54"/>
      <c r="I129" s="54"/>
      <c r="J129" s="54"/>
      <c r="K129" s="54"/>
      <c r="L129" s="54"/>
    </row>
    <row r="130" spans="2:12">
      <c r="B130" s="52"/>
      <c r="C130" s="53"/>
      <c r="D130" s="53"/>
      <c r="E130" s="55"/>
      <c r="F130" s="53"/>
      <c r="G130" s="56"/>
      <c r="H130" s="56"/>
      <c r="I130" s="56"/>
      <c r="J130" s="56"/>
      <c r="K130" s="56"/>
      <c r="L130" s="56"/>
    </row>
    <row r="131" spans="2:12">
      <c r="B131" s="52"/>
      <c r="C131" s="53"/>
      <c r="D131" s="53"/>
      <c r="E131" s="47"/>
      <c r="F131" s="53"/>
      <c r="G131" s="56"/>
      <c r="H131" s="56"/>
      <c r="I131" s="56"/>
      <c r="J131" s="56"/>
      <c r="K131" s="56"/>
      <c r="L131" s="56"/>
    </row>
    <row r="132" spans="2:12">
      <c r="B132" s="52"/>
      <c r="C132" s="53"/>
      <c r="D132" s="53"/>
      <c r="E132" s="57"/>
      <c r="F132" s="53"/>
      <c r="G132" s="56"/>
      <c r="H132" s="56"/>
      <c r="I132" s="56"/>
      <c r="J132" s="56"/>
      <c r="K132" s="56"/>
      <c r="L132" s="56"/>
    </row>
    <row r="133" spans="2:12">
      <c r="B133" s="52"/>
      <c r="C133" s="53"/>
      <c r="D133" s="53"/>
      <c r="E133" s="47"/>
      <c r="F133" s="53"/>
      <c r="G133" s="56"/>
      <c r="H133" s="56"/>
      <c r="I133" s="56"/>
      <c r="J133" s="56"/>
      <c r="K133" s="56"/>
      <c r="L133" s="56"/>
    </row>
    <row r="134" spans="2:12">
      <c r="B134" s="52"/>
      <c r="C134" s="53"/>
      <c r="D134" s="53"/>
      <c r="E134" s="47"/>
      <c r="F134" s="53"/>
      <c r="G134" s="56"/>
      <c r="H134" s="56"/>
      <c r="I134" s="56"/>
      <c r="J134" s="56"/>
      <c r="K134" s="56"/>
      <c r="L134" s="56"/>
    </row>
    <row r="135" spans="2:12">
      <c r="B135" s="52"/>
      <c r="C135" s="53"/>
      <c r="D135" s="53"/>
      <c r="E135" s="47"/>
      <c r="F135" s="53"/>
      <c r="G135" s="56"/>
      <c r="H135" s="56"/>
      <c r="I135" s="56"/>
      <c r="J135" s="56"/>
      <c r="K135" s="56"/>
      <c r="L135" s="56"/>
    </row>
    <row r="136" spans="2:12">
      <c r="B136" s="52"/>
      <c r="C136" s="53"/>
      <c r="D136" s="53"/>
      <c r="E136" s="47"/>
      <c r="F136" s="53"/>
      <c r="G136" s="56"/>
      <c r="H136" s="56"/>
      <c r="I136" s="56"/>
      <c r="J136" s="56"/>
      <c r="K136" s="56"/>
      <c r="L136" s="56"/>
    </row>
    <row r="137" spans="2:12">
      <c r="B137" s="52"/>
      <c r="C137" s="53"/>
      <c r="D137" s="53"/>
      <c r="E137" s="47"/>
      <c r="F137" s="53"/>
      <c r="G137" s="56"/>
      <c r="H137" s="56"/>
      <c r="I137" s="56"/>
      <c r="J137" s="56"/>
      <c r="K137" s="56"/>
      <c r="L137" s="56"/>
    </row>
    <row r="138" spans="2:12">
      <c r="B138" s="52"/>
      <c r="C138" s="53"/>
      <c r="D138" s="53"/>
      <c r="E138" s="47"/>
      <c r="F138" s="53"/>
      <c r="G138" s="56"/>
      <c r="H138" s="56"/>
      <c r="I138" s="56"/>
      <c r="J138" s="56"/>
      <c r="K138" s="56"/>
      <c r="L138" s="56"/>
    </row>
    <row r="139" spans="2:12">
      <c r="B139" s="52"/>
      <c r="C139" s="53"/>
      <c r="D139" s="53"/>
      <c r="E139" s="47"/>
      <c r="F139" s="53"/>
      <c r="G139" s="56"/>
      <c r="H139" s="56"/>
      <c r="I139" s="56"/>
      <c r="J139" s="56"/>
      <c r="K139" s="56"/>
      <c r="L139" s="56"/>
    </row>
    <row r="140" spans="2:12">
      <c r="B140" s="52"/>
      <c r="C140" s="53"/>
      <c r="D140" s="53"/>
      <c r="E140" s="47"/>
      <c r="F140" s="53"/>
      <c r="G140" s="56"/>
      <c r="H140" s="56"/>
      <c r="I140" s="56"/>
      <c r="J140" s="56"/>
      <c r="K140" s="56"/>
      <c r="L140" s="56"/>
    </row>
    <row r="141" spans="2:12">
      <c r="B141" s="52"/>
      <c r="C141" s="53"/>
      <c r="D141" s="53"/>
      <c r="E141" s="47"/>
      <c r="F141" s="53"/>
      <c r="G141" s="56"/>
      <c r="H141" s="56"/>
      <c r="I141" s="56"/>
      <c r="J141" s="56"/>
      <c r="K141" s="56"/>
      <c r="L141" s="56"/>
    </row>
    <row r="142" spans="2:12">
      <c r="B142" s="52"/>
      <c r="C142" s="53"/>
      <c r="D142" s="53"/>
      <c r="E142" s="57"/>
      <c r="F142" s="53"/>
      <c r="G142" s="56"/>
      <c r="H142" s="56"/>
      <c r="I142" s="56"/>
      <c r="J142" s="56"/>
      <c r="K142" s="56"/>
      <c r="L142" s="56"/>
    </row>
    <row r="143" spans="2:12">
      <c r="B143" s="52"/>
      <c r="C143" s="53"/>
      <c r="D143" s="53"/>
      <c r="E143" s="57"/>
      <c r="F143" s="53"/>
      <c r="G143" s="56"/>
      <c r="H143" s="56"/>
      <c r="I143" s="56"/>
      <c r="J143" s="56"/>
      <c r="K143" s="56"/>
      <c r="L143" s="56"/>
    </row>
    <row r="144" spans="2:12">
      <c r="B144" s="52"/>
      <c r="C144" s="53"/>
      <c r="D144" s="53"/>
      <c r="E144" s="57"/>
      <c r="F144" s="53"/>
      <c r="G144" s="56"/>
      <c r="H144" s="56"/>
      <c r="I144" s="56"/>
      <c r="J144" s="56"/>
      <c r="K144" s="56"/>
      <c r="L144" s="56"/>
    </row>
    <row r="145" spans="2:12">
      <c r="B145" s="52"/>
      <c r="C145" s="53"/>
      <c r="D145" s="53"/>
      <c r="E145" s="57"/>
      <c r="F145" s="53"/>
      <c r="G145" s="56"/>
      <c r="H145" s="56"/>
      <c r="I145" s="56"/>
      <c r="J145" s="56"/>
      <c r="K145" s="56"/>
      <c r="L145" s="56"/>
    </row>
    <row r="146" spans="2:12">
      <c r="B146" s="52"/>
      <c r="C146" s="53"/>
      <c r="D146" s="53"/>
      <c r="E146" s="57"/>
      <c r="F146" s="53"/>
      <c r="G146" s="56"/>
      <c r="H146" s="56"/>
      <c r="I146" s="56"/>
      <c r="J146" s="56"/>
      <c r="K146" s="56"/>
      <c r="L146" s="56"/>
    </row>
    <row r="147" spans="2:12">
      <c r="B147" s="52"/>
      <c r="C147" s="53"/>
      <c r="D147" s="53"/>
      <c r="E147" s="57"/>
      <c r="F147" s="53"/>
      <c r="G147" s="56"/>
      <c r="H147" s="56"/>
      <c r="I147" s="56"/>
      <c r="J147" s="56"/>
      <c r="K147" s="56"/>
      <c r="L147" s="56"/>
    </row>
    <row r="148" spans="2:12">
      <c r="B148" s="52"/>
      <c r="C148" s="53"/>
      <c r="D148" s="53"/>
      <c r="E148" s="47"/>
      <c r="F148" s="53"/>
      <c r="G148" s="56"/>
      <c r="H148" s="56"/>
      <c r="I148" s="56"/>
      <c r="J148" s="56"/>
      <c r="K148" s="56"/>
      <c r="L148" s="56"/>
    </row>
    <row r="149" spans="2:12">
      <c r="B149" s="52"/>
      <c r="C149" s="53"/>
      <c r="D149" s="53"/>
      <c r="E149" s="57"/>
      <c r="F149" s="53"/>
      <c r="G149" s="56"/>
      <c r="H149" s="56"/>
      <c r="I149" s="56"/>
      <c r="J149" s="56"/>
      <c r="K149" s="56"/>
      <c r="L149" s="56"/>
    </row>
    <row r="150" spans="2:12">
      <c r="B150" s="52"/>
      <c r="C150" s="53"/>
      <c r="D150" s="53"/>
      <c r="E150" s="47"/>
      <c r="F150" s="53"/>
      <c r="G150" s="56"/>
      <c r="H150" s="56"/>
      <c r="I150" s="56"/>
      <c r="J150" s="56"/>
      <c r="K150" s="56"/>
      <c r="L150" s="56"/>
    </row>
    <row r="151" spans="2:12">
      <c r="B151" s="52"/>
      <c r="C151" s="53"/>
      <c r="D151" s="53"/>
      <c r="E151" s="58"/>
      <c r="F151" s="53"/>
      <c r="G151" s="56"/>
      <c r="H151" s="56"/>
      <c r="I151" s="56"/>
      <c r="J151" s="56"/>
      <c r="K151" s="56"/>
      <c r="L151" s="56"/>
    </row>
    <row r="152" spans="2:12">
      <c r="B152" s="52"/>
      <c r="C152" s="53"/>
      <c r="D152" s="53"/>
      <c r="E152" s="47"/>
      <c r="F152" s="53"/>
      <c r="G152" s="56"/>
      <c r="H152" s="56"/>
      <c r="I152" s="56"/>
      <c r="J152" s="56"/>
      <c r="K152" s="56"/>
      <c r="L152" s="56"/>
    </row>
    <row r="153" spans="2:12">
      <c r="B153" s="52"/>
      <c r="C153" s="53"/>
      <c r="D153" s="53"/>
      <c r="E153" s="57"/>
      <c r="F153" s="53"/>
      <c r="G153" s="56"/>
      <c r="H153" s="56"/>
      <c r="I153" s="56"/>
      <c r="J153" s="56"/>
      <c r="K153" s="56"/>
      <c r="L153" s="56"/>
    </row>
    <row r="154" spans="2:12">
      <c r="B154" s="52"/>
      <c r="C154" s="53"/>
      <c r="D154" s="53"/>
      <c r="E154" s="47"/>
      <c r="F154" s="53"/>
      <c r="G154" s="56"/>
      <c r="H154" s="56"/>
      <c r="I154" s="56"/>
      <c r="J154" s="56"/>
      <c r="K154" s="56"/>
      <c r="L154" s="56"/>
    </row>
    <row r="155" spans="2:12">
      <c r="B155" s="52"/>
      <c r="C155" s="53"/>
      <c r="D155" s="53"/>
      <c r="E155" s="47"/>
      <c r="F155" s="53"/>
      <c r="G155" s="56"/>
      <c r="H155" s="56"/>
      <c r="I155" s="56"/>
      <c r="J155" s="56"/>
      <c r="K155" s="56"/>
      <c r="L155" s="56"/>
    </row>
    <row r="156" spans="2:12">
      <c r="B156" s="52"/>
      <c r="C156" s="53"/>
      <c r="D156" s="53"/>
      <c r="E156" s="47"/>
      <c r="F156" s="53"/>
      <c r="G156" s="56"/>
      <c r="H156" s="56"/>
      <c r="I156" s="56"/>
      <c r="J156" s="56"/>
      <c r="K156" s="56"/>
      <c r="L156" s="56"/>
    </row>
    <row r="157" spans="2:12">
      <c r="B157" s="52"/>
      <c r="C157" s="53"/>
      <c r="D157" s="53"/>
      <c r="E157" s="47"/>
      <c r="F157" s="53"/>
      <c r="G157" s="56"/>
      <c r="H157" s="56"/>
      <c r="I157" s="56"/>
      <c r="J157" s="56"/>
      <c r="K157" s="56"/>
      <c r="L157" s="56"/>
    </row>
    <row r="158" spans="2:12">
      <c r="B158" s="52"/>
      <c r="C158" s="53"/>
      <c r="D158" s="53"/>
      <c r="E158" s="47"/>
      <c r="F158" s="53"/>
      <c r="G158" s="56"/>
      <c r="H158" s="56"/>
      <c r="I158" s="56"/>
      <c r="J158" s="56"/>
      <c r="K158" s="56"/>
      <c r="L158" s="56"/>
    </row>
    <row r="159" spans="2:12">
      <c r="B159" s="52"/>
      <c r="C159" s="53"/>
      <c r="D159" s="53"/>
      <c r="E159" s="47"/>
      <c r="F159" s="53"/>
      <c r="G159" s="56"/>
      <c r="H159" s="56"/>
      <c r="I159" s="56"/>
      <c r="J159" s="56"/>
      <c r="K159" s="56"/>
      <c r="L159" s="56"/>
    </row>
    <row r="160" spans="2:12">
      <c r="B160" s="52"/>
      <c r="C160" s="53"/>
      <c r="D160" s="53"/>
      <c r="E160" s="47"/>
      <c r="F160" s="53"/>
      <c r="G160" s="56"/>
      <c r="H160" s="56"/>
      <c r="I160" s="56"/>
      <c r="J160" s="56"/>
      <c r="K160" s="56"/>
      <c r="L160" s="56"/>
    </row>
    <row r="161" spans="2:12">
      <c r="B161" s="52"/>
      <c r="C161" s="53"/>
      <c r="D161" s="53"/>
      <c r="E161" s="47"/>
      <c r="F161" s="53"/>
      <c r="G161" s="56"/>
      <c r="H161" s="56"/>
      <c r="I161" s="56"/>
      <c r="J161" s="56"/>
      <c r="K161" s="56"/>
      <c r="L161" s="56"/>
    </row>
    <row r="162" spans="2:12">
      <c r="B162" s="52"/>
      <c r="C162" s="53"/>
      <c r="D162" s="53"/>
      <c r="E162" s="47"/>
      <c r="F162" s="53"/>
      <c r="G162" s="56"/>
      <c r="H162" s="56"/>
      <c r="I162" s="56"/>
      <c r="J162" s="56"/>
      <c r="K162" s="56"/>
      <c r="L162" s="56"/>
    </row>
    <row r="163" spans="2:12">
      <c r="B163" s="52"/>
      <c r="C163" s="53"/>
      <c r="D163" s="53"/>
      <c r="E163" s="57"/>
      <c r="F163" s="53"/>
      <c r="G163" s="56"/>
      <c r="H163" s="56"/>
      <c r="I163" s="56"/>
      <c r="J163" s="56"/>
      <c r="K163" s="56"/>
      <c r="L163" s="56"/>
    </row>
    <row r="164" spans="2:12">
      <c r="B164" s="52"/>
      <c r="C164" s="53"/>
      <c r="D164" s="53"/>
      <c r="E164" s="57"/>
      <c r="F164" s="53"/>
      <c r="G164" s="56"/>
      <c r="H164" s="56"/>
      <c r="I164" s="56"/>
      <c r="J164" s="56"/>
      <c r="K164" s="56"/>
      <c r="L164" s="56"/>
    </row>
    <row r="165" spans="2:12">
      <c r="B165" s="52"/>
      <c r="C165" s="53"/>
      <c r="D165" s="53"/>
      <c r="E165" s="57"/>
      <c r="F165" s="53"/>
      <c r="G165" s="56"/>
      <c r="H165" s="56"/>
      <c r="I165" s="56"/>
      <c r="J165" s="56"/>
      <c r="K165" s="56"/>
      <c r="L165" s="56"/>
    </row>
    <row r="166" spans="2:12">
      <c r="B166" s="52"/>
      <c r="C166" s="53"/>
      <c r="D166" s="53"/>
      <c r="E166" s="57"/>
      <c r="F166" s="53"/>
      <c r="G166" s="56"/>
      <c r="H166" s="56"/>
      <c r="I166" s="56"/>
      <c r="J166" s="56"/>
      <c r="K166" s="56"/>
      <c r="L166" s="56"/>
    </row>
    <row r="167" spans="2:12">
      <c r="B167" s="52"/>
      <c r="C167" s="53"/>
      <c r="D167" s="53"/>
      <c r="E167" s="57"/>
      <c r="F167" s="53"/>
      <c r="G167" s="56"/>
      <c r="H167" s="56"/>
      <c r="I167" s="56"/>
      <c r="J167" s="56"/>
      <c r="K167" s="56"/>
      <c r="L167" s="56"/>
    </row>
    <row r="168" spans="2:12">
      <c r="B168" s="52"/>
      <c r="C168" s="53"/>
      <c r="D168" s="53"/>
      <c r="E168" s="57"/>
      <c r="F168" s="53"/>
      <c r="G168" s="56"/>
      <c r="H168" s="56"/>
      <c r="I168" s="56"/>
      <c r="J168" s="56"/>
      <c r="K168" s="56"/>
      <c r="L168" s="56"/>
    </row>
    <row r="169" spans="2:12">
      <c r="B169" s="52"/>
      <c r="C169" s="53"/>
      <c r="D169" s="53"/>
      <c r="E169" s="47"/>
      <c r="F169" s="53"/>
      <c r="G169" s="56"/>
      <c r="H169" s="56"/>
      <c r="I169" s="56"/>
      <c r="J169" s="56"/>
      <c r="K169" s="56"/>
      <c r="L169" s="56"/>
    </row>
    <row r="170" spans="2:12">
      <c r="B170" s="52"/>
      <c r="C170" s="53"/>
      <c r="D170" s="53"/>
      <c r="E170" s="57"/>
      <c r="F170" s="53"/>
      <c r="G170" s="56"/>
      <c r="H170" s="56"/>
      <c r="I170" s="56"/>
      <c r="J170" s="56"/>
      <c r="K170" s="56"/>
      <c r="L170" s="56"/>
    </row>
    <row r="171" spans="2:12">
      <c r="B171" s="52"/>
      <c r="C171" s="53"/>
      <c r="D171" s="53"/>
      <c r="E171" s="47"/>
      <c r="F171" s="53"/>
      <c r="G171" s="56"/>
      <c r="H171" s="56"/>
      <c r="I171" s="56"/>
      <c r="J171" s="56"/>
      <c r="K171" s="56"/>
      <c r="L171" s="56"/>
    </row>
    <row r="172" spans="2:12">
      <c r="B172" s="52"/>
      <c r="C172" s="53"/>
      <c r="D172" s="53"/>
      <c r="E172" s="58"/>
      <c r="F172" s="53"/>
      <c r="G172" s="56"/>
      <c r="H172" s="56"/>
      <c r="I172" s="56"/>
      <c r="J172" s="56"/>
      <c r="K172" s="56"/>
      <c r="L172" s="56"/>
    </row>
    <row r="173" spans="2:12">
      <c r="B173" s="52"/>
      <c r="C173" s="53"/>
      <c r="D173" s="53"/>
      <c r="E173" s="47"/>
      <c r="F173" s="53"/>
      <c r="G173" s="56"/>
      <c r="H173" s="56"/>
      <c r="I173" s="56"/>
      <c r="J173" s="56"/>
      <c r="K173" s="56"/>
      <c r="L173" s="56"/>
    </row>
    <row r="174" spans="2:12">
      <c r="B174" s="52"/>
      <c r="C174" s="53"/>
      <c r="D174" s="53"/>
      <c r="E174" s="57"/>
      <c r="F174" s="53"/>
      <c r="G174" s="56"/>
      <c r="H174" s="56"/>
      <c r="I174" s="56"/>
      <c r="J174" s="56"/>
      <c r="K174" s="56"/>
      <c r="L174" s="56"/>
    </row>
    <row r="175" spans="2:12">
      <c r="B175" s="52"/>
      <c r="C175" s="53"/>
      <c r="D175" s="53"/>
      <c r="E175" s="47"/>
      <c r="F175" s="53"/>
      <c r="G175" s="56"/>
      <c r="H175" s="56"/>
      <c r="I175" s="56"/>
      <c r="J175" s="56"/>
      <c r="K175" s="56"/>
      <c r="L175" s="56"/>
    </row>
    <row r="176" spans="2:12">
      <c r="B176" s="52"/>
      <c r="C176" s="53"/>
      <c r="D176" s="53"/>
      <c r="E176" s="47"/>
      <c r="F176" s="53"/>
      <c r="G176" s="56"/>
      <c r="H176" s="56"/>
      <c r="I176" s="56"/>
      <c r="J176" s="56"/>
      <c r="K176" s="56"/>
      <c r="L176" s="56"/>
    </row>
    <row r="177" spans="2:12">
      <c r="B177" s="52"/>
      <c r="C177" s="53"/>
      <c r="D177" s="53"/>
      <c r="E177" s="47"/>
      <c r="F177" s="53"/>
      <c r="G177" s="56"/>
      <c r="H177" s="56"/>
      <c r="I177" s="56"/>
      <c r="J177" s="56"/>
      <c r="K177" s="56"/>
      <c r="L177" s="56"/>
    </row>
    <row r="178" spans="2:12">
      <c r="B178" s="52"/>
      <c r="C178" s="53"/>
      <c r="D178" s="53"/>
      <c r="E178" s="47"/>
      <c r="F178" s="53"/>
      <c r="G178" s="56"/>
      <c r="H178" s="56"/>
      <c r="I178" s="56"/>
      <c r="J178" s="56"/>
      <c r="K178" s="56"/>
      <c r="L178" s="56"/>
    </row>
    <row r="179" spans="2:12">
      <c r="B179" s="52"/>
      <c r="C179" s="53"/>
      <c r="D179" s="53"/>
      <c r="E179" s="47"/>
      <c r="F179" s="53"/>
      <c r="G179" s="56"/>
      <c r="H179" s="56"/>
      <c r="I179" s="56"/>
      <c r="J179" s="56"/>
      <c r="K179" s="56"/>
      <c r="L179" s="56"/>
    </row>
    <row r="180" spans="2:12">
      <c r="B180" s="52"/>
      <c r="C180" s="53"/>
      <c r="D180" s="53"/>
      <c r="E180" s="47"/>
      <c r="F180" s="53"/>
      <c r="G180" s="56"/>
      <c r="H180" s="56"/>
      <c r="I180" s="56"/>
      <c r="J180" s="56"/>
      <c r="K180" s="56"/>
      <c r="L180" s="56"/>
    </row>
    <row r="181" spans="2:12">
      <c r="B181" s="52"/>
      <c r="C181" s="53"/>
      <c r="D181" s="53"/>
      <c r="E181" s="47"/>
      <c r="F181" s="53"/>
      <c r="G181" s="56"/>
      <c r="H181" s="56"/>
      <c r="I181" s="56"/>
      <c r="J181" s="56"/>
      <c r="K181" s="56"/>
      <c r="L181" s="56"/>
    </row>
    <row r="182" spans="2:12">
      <c r="B182" s="52"/>
      <c r="C182" s="53"/>
      <c r="D182" s="53"/>
      <c r="E182" s="47"/>
      <c r="F182" s="53"/>
      <c r="G182" s="56"/>
      <c r="H182" s="56"/>
      <c r="I182" s="56"/>
      <c r="J182" s="56"/>
      <c r="K182" s="56"/>
      <c r="L182" s="56"/>
    </row>
    <row r="183" spans="2:12">
      <c r="B183" s="52"/>
      <c r="C183" s="53"/>
      <c r="D183" s="53"/>
      <c r="E183" s="47"/>
      <c r="F183" s="53"/>
      <c r="G183" s="56"/>
      <c r="H183" s="56"/>
      <c r="I183" s="56"/>
      <c r="J183" s="56"/>
      <c r="K183" s="56"/>
      <c r="L183" s="56"/>
    </row>
    <row r="184" spans="2:12">
      <c r="B184" s="52"/>
      <c r="C184" s="53"/>
      <c r="D184" s="53"/>
      <c r="E184" s="57"/>
      <c r="F184" s="53"/>
      <c r="G184" s="56"/>
      <c r="H184" s="56"/>
      <c r="I184" s="56"/>
      <c r="J184" s="56"/>
      <c r="K184" s="56"/>
      <c r="L184" s="56"/>
    </row>
    <row r="185" spans="2:12">
      <c r="B185" s="52"/>
      <c r="C185" s="53"/>
      <c r="D185" s="53"/>
      <c r="E185" s="57"/>
      <c r="F185" s="53"/>
      <c r="G185" s="56"/>
      <c r="H185" s="56"/>
      <c r="I185" s="56"/>
      <c r="J185" s="56"/>
      <c r="K185" s="56"/>
      <c r="L185" s="56"/>
    </row>
    <row r="186" spans="2:12">
      <c r="B186" s="52"/>
      <c r="C186" s="53"/>
      <c r="D186" s="53"/>
      <c r="E186" s="57"/>
      <c r="F186" s="53"/>
      <c r="G186" s="56"/>
      <c r="H186" s="56"/>
      <c r="I186" s="56"/>
      <c r="J186" s="56"/>
      <c r="K186" s="56"/>
      <c r="L186" s="56"/>
    </row>
    <row r="187" spans="2:12">
      <c r="B187" s="52"/>
      <c r="C187" s="53"/>
      <c r="D187" s="53"/>
      <c r="E187" s="57"/>
      <c r="F187" s="53"/>
      <c r="G187" s="56"/>
      <c r="H187" s="56"/>
      <c r="I187" s="56"/>
      <c r="J187" s="56"/>
      <c r="K187" s="56"/>
      <c r="L187" s="56"/>
    </row>
    <row r="188" spans="2:12">
      <c r="B188" s="52"/>
      <c r="C188" s="53"/>
      <c r="D188" s="53"/>
      <c r="E188" s="57"/>
      <c r="F188" s="53"/>
      <c r="G188" s="56"/>
      <c r="H188" s="56"/>
      <c r="I188" s="56"/>
      <c r="J188" s="56"/>
      <c r="K188" s="56"/>
      <c r="L188" s="56"/>
    </row>
    <row r="189" spans="2:12">
      <c r="B189" s="52"/>
      <c r="C189" s="53"/>
      <c r="D189" s="53"/>
      <c r="E189" s="57"/>
      <c r="F189" s="53"/>
      <c r="G189" s="56"/>
      <c r="H189" s="56"/>
      <c r="I189" s="56"/>
      <c r="J189" s="56"/>
      <c r="K189" s="56"/>
      <c r="L189" s="56"/>
    </row>
    <row r="190" spans="2:12">
      <c r="B190" s="52"/>
      <c r="C190" s="53"/>
      <c r="D190" s="53"/>
      <c r="E190" s="47"/>
      <c r="F190" s="53"/>
      <c r="G190" s="56"/>
      <c r="H190" s="56"/>
      <c r="I190" s="56"/>
      <c r="J190" s="56"/>
      <c r="K190" s="56"/>
      <c r="L190" s="56"/>
    </row>
    <row r="191" spans="2:12">
      <c r="B191" s="52"/>
      <c r="C191" s="53"/>
      <c r="D191" s="53"/>
      <c r="E191" s="57"/>
      <c r="F191" s="53"/>
      <c r="G191" s="56"/>
      <c r="H191" s="56"/>
      <c r="I191" s="56"/>
      <c r="J191" s="56"/>
      <c r="K191" s="56"/>
      <c r="L191" s="56"/>
    </row>
    <row r="192" spans="2:12">
      <c r="B192" s="52"/>
      <c r="C192" s="53"/>
      <c r="D192" s="53"/>
      <c r="E192" s="47"/>
      <c r="F192" s="53"/>
      <c r="G192" s="56"/>
      <c r="H192" s="56"/>
      <c r="I192" s="56"/>
      <c r="J192" s="56"/>
      <c r="K192" s="56"/>
      <c r="L192" s="56"/>
    </row>
    <row r="193" spans="2:12">
      <c r="B193" s="52"/>
      <c r="C193" s="53"/>
      <c r="D193" s="53"/>
      <c r="E193" s="58"/>
      <c r="F193" s="53"/>
      <c r="G193" s="56"/>
      <c r="H193" s="56"/>
      <c r="I193" s="56"/>
      <c r="J193" s="56"/>
      <c r="K193" s="56"/>
      <c r="L193" s="56"/>
    </row>
    <row r="194" spans="2:12">
      <c r="B194" s="52"/>
      <c r="C194" s="53"/>
      <c r="D194" s="53"/>
      <c r="E194" s="47"/>
      <c r="F194" s="53"/>
      <c r="G194" s="56"/>
      <c r="H194" s="56"/>
      <c r="I194" s="56"/>
      <c r="J194" s="56"/>
      <c r="K194" s="56"/>
      <c r="L194" s="56"/>
    </row>
    <row r="195" spans="2:12">
      <c r="B195" s="52"/>
      <c r="C195" s="53"/>
      <c r="D195" s="53"/>
      <c r="E195" s="57"/>
      <c r="F195" s="53"/>
      <c r="G195" s="56"/>
      <c r="H195" s="56"/>
      <c r="I195" s="56"/>
      <c r="J195" s="56"/>
      <c r="K195" s="56"/>
      <c r="L195" s="56"/>
    </row>
    <row r="196" spans="2:12">
      <c r="B196" s="52"/>
      <c r="C196" s="53"/>
      <c r="D196" s="53"/>
      <c r="E196" s="47"/>
      <c r="F196" s="53"/>
      <c r="G196" s="56"/>
      <c r="H196" s="56"/>
      <c r="I196" s="56"/>
      <c r="J196" s="56"/>
      <c r="K196" s="56"/>
      <c r="L196" s="56"/>
    </row>
    <row r="197" spans="2:12">
      <c r="B197" s="52"/>
      <c r="C197" s="53"/>
      <c r="D197" s="53"/>
      <c r="E197" s="47"/>
      <c r="F197" s="53"/>
      <c r="G197" s="56"/>
      <c r="H197" s="56"/>
      <c r="I197" s="56"/>
      <c r="J197" s="56"/>
      <c r="K197" s="56"/>
      <c r="L197" s="56"/>
    </row>
    <row r="198" spans="2:12">
      <c r="B198" s="52"/>
      <c r="C198" s="53"/>
      <c r="D198" s="53"/>
      <c r="E198" s="47"/>
      <c r="F198" s="53"/>
      <c r="G198" s="56"/>
      <c r="H198" s="56"/>
      <c r="I198" s="56"/>
      <c r="J198" s="56"/>
      <c r="K198" s="56"/>
      <c r="L198" s="56"/>
    </row>
    <row r="199" spans="2:12">
      <c r="B199" s="52"/>
      <c r="C199" s="53"/>
      <c r="D199" s="53"/>
      <c r="E199" s="47"/>
      <c r="F199" s="53"/>
      <c r="G199" s="56"/>
      <c r="H199" s="56"/>
      <c r="I199" s="56"/>
      <c r="J199" s="56"/>
      <c r="K199" s="56"/>
      <c r="L199" s="56"/>
    </row>
    <row r="200" spans="2:12">
      <c r="B200" s="52"/>
      <c r="C200" s="53"/>
      <c r="D200" s="53"/>
      <c r="E200" s="47"/>
      <c r="F200" s="53"/>
      <c r="G200" s="56"/>
      <c r="H200" s="56"/>
      <c r="I200" s="56"/>
      <c r="J200" s="56"/>
      <c r="K200" s="56"/>
      <c r="L200" s="56"/>
    </row>
    <row r="201" spans="2:12">
      <c r="B201" s="52"/>
      <c r="C201" s="53"/>
      <c r="D201" s="53"/>
      <c r="E201" s="47"/>
      <c r="F201" s="53"/>
      <c r="G201" s="56"/>
      <c r="H201" s="56"/>
      <c r="I201" s="56"/>
      <c r="J201" s="56"/>
      <c r="K201" s="56"/>
      <c r="L201" s="56"/>
    </row>
    <row r="202" spans="2:12">
      <c r="B202" s="52"/>
      <c r="C202" s="53"/>
      <c r="D202" s="53"/>
      <c r="E202" s="47"/>
      <c r="F202" s="53"/>
      <c r="G202" s="56"/>
      <c r="H202" s="56"/>
      <c r="I202" s="56"/>
      <c r="J202" s="56"/>
      <c r="K202" s="56"/>
      <c r="L202" s="56"/>
    </row>
    <row r="203" spans="2:12">
      <c r="B203" s="52"/>
      <c r="C203" s="53"/>
      <c r="D203" s="53"/>
      <c r="E203" s="47"/>
      <c r="F203" s="53"/>
      <c r="G203" s="56"/>
      <c r="H203" s="56"/>
      <c r="I203" s="56"/>
      <c r="J203" s="56"/>
      <c r="K203" s="56"/>
      <c r="L203" s="56"/>
    </row>
    <row r="204" spans="2:12">
      <c r="B204" s="52"/>
      <c r="C204" s="53"/>
      <c r="D204" s="53"/>
      <c r="E204" s="47"/>
      <c r="F204" s="53"/>
      <c r="G204" s="56"/>
      <c r="H204" s="56"/>
      <c r="I204" s="56"/>
      <c r="J204" s="56"/>
      <c r="K204" s="56"/>
      <c r="L204" s="56"/>
    </row>
    <row r="205" spans="2:12">
      <c r="B205" s="52"/>
      <c r="C205" s="53"/>
      <c r="D205" s="53"/>
      <c r="E205" s="57"/>
      <c r="F205" s="53"/>
      <c r="G205" s="56"/>
      <c r="H205" s="56"/>
      <c r="I205" s="56"/>
      <c r="J205" s="56"/>
      <c r="K205" s="56"/>
      <c r="L205" s="56"/>
    </row>
    <row r="206" spans="2:12">
      <c r="B206" s="52"/>
      <c r="C206" s="53"/>
      <c r="D206" s="53"/>
      <c r="E206" s="57"/>
      <c r="F206" s="53"/>
      <c r="G206" s="56"/>
      <c r="H206" s="56"/>
      <c r="I206" s="56"/>
      <c r="J206" s="56"/>
      <c r="K206" s="56"/>
      <c r="L206" s="56"/>
    </row>
    <row r="207" spans="2:12">
      <c r="B207" s="52"/>
      <c r="C207" s="53"/>
      <c r="D207" s="53"/>
      <c r="E207" s="57"/>
      <c r="F207" s="53"/>
      <c r="G207" s="56"/>
      <c r="H207" s="56"/>
      <c r="I207" s="56"/>
      <c r="J207" s="56"/>
      <c r="K207" s="56"/>
      <c r="L207" s="56"/>
    </row>
    <row r="208" spans="2:12">
      <c r="B208" s="52"/>
      <c r="C208" s="53"/>
      <c r="D208" s="53"/>
      <c r="E208" s="57"/>
      <c r="F208" s="53"/>
      <c r="G208" s="56"/>
      <c r="H208" s="56"/>
      <c r="I208" s="56"/>
      <c r="J208" s="56"/>
      <c r="K208" s="56"/>
      <c r="L208" s="56"/>
    </row>
    <row r="209" spans="2:12">
      <c r="B209" s="52"/>
      <c r="C209" s="53"/>
      <c r="D209" s="53"/>
      <c r="E209" s="57"/>
      <c r="F209" s="53"/>
      <c r="G209" s="56"/>
      <c r="H209" s="56"/>
      <c r="I209" s="56"/>
      <c r="J209" s="56"/>
      <c r="K209" s="56"/>
      <c r="L209" s="56"/>
    </row>
    <row r="210" spans="2:12">
      <c r="B210" s="52"/>
      <c r="C210" s="53"/>
      <c r="D210" s="53"/>
      <c r="E210" s="57"/>
      <c r="F210" s="53"/>
      <c r="G210" s="56"/>
      <c r="H210" s="56"/>
      <c r="I210" s="56"/>
      <c r="J210" s="56"/>
      <c r="K210" s="56"/>
      <c r="L210" s="56"/>
    </row>
    <row r="211" spans="2:12">
      <c r="B211" s="52"/>
      <c r="C211" s="53"/>
      <c r="D211" s="53"/>
      <c r="E211" s="47"/>
      <c r="F211" s="53"/>
      <c r="G211" s="56"/>
      <c r="H211" s="56"/>
      <c r="I211" s="56"/>
      <c r="J211" s="56"/>
      <c r="K211" s="56"/>
      <c r="L211" s="56"/>
    </row>
    <row r="212" spans="2:12">
      <c r="B212" s="52"/>
      <c r="C212" s="53"/>
      <c r="D212" s="53"/>
      <c r="E212" s="57"/>
      <c r="F212" s="53"/>
      <c r="G212" s="56"/>
      <c r="H212" s="56"/>
      <c r="I212" s="56"/>
      <c r="J212" s="56"/>
      <c r="K212" s="56"/>
      <c r="L212" s="56"/>
    </row>
    <row r="213" spans="2:12">
      <c r="B213" s="52"/>
      <c r="C213" s="53"/>
      <c r="D213" s="53"/>
      <c r="E213" s="47"/>
      <c r="F213" s="53"/>
      <c r="G213" s="56"/>
      <c r="H213" s="56"/>
      <c r="I213" s="56"/>
      <c r="J213" s="56"/>
      <c r="K213" s="56"/>
      <c r="L213" s="56"/>
    </row>
    <row r="214" spans="2:12">
      <c r="B214" s="52"/>
      <c r="C214" s="53"/>
      <c r="D214" s="53"/>
      <c r="E214" s="58"/>
      <c r="F214" s="53"/>
      <c r="G214" s="56"/>
      <c r="H214" s="56"/>
      <c r="I214" s="56"/>
      <c r="J214" s="56"/>
      <c r="K214" s="56"/>
      <c r="L214" s="56"/>
    </row>
    <row r="215" spans="2:12">
      <c r="B215" s="52"/>
      <c r="C215" s="53"/>
      <c r="D215" s="53"/>
      <c r="E215" s="47"/>
      <c r="F215" s="53"/>
      <c r="G215" s="56"/>
      <c r="H215" s="56"/>
      <c r="I215" s="56"/>
      <c r="J215" s="56"/>
      <c r="K215" s="56"/>
      <c r="L215" s="56"/>
    </row>
    <row r="216" spans="2:12">
      <c r="B216" s="52"/>
      <c r="C216" s="53"/>
      <c r="D216" s="53"/>
      <c r="E216" s="57"/>
      <c r="F216" s="53"/>
      <c r="G216" s="56"/>
      <c r="H216" s="56"/>
      <c r="I216" s="56"/>
      <c r="J216" s="56"/>
      <c r="K216" s="56"/>
      <c r="L216" s="56"/>
    </row>
    <row r="217" spans="2:12">
      <c r="B217" s="52"/>
      <c r="C217" s="53"/>
      <c r="D217" s="53"/>
      <c r="E217" s="47"/>
      <c r="F217" s="53"/>
      <c r="G217" s="56"/>
      <c r="H217" s="56"/>
      <c r="I217" s="56"/>
      <c r="J217" s="56"/>
      <c r="K217" s="56"/>
      <c r="L217" s="56"/>
    </row>
    <row r="218" spans="2:12">
      <c r="B218" s="52"/>
      <c r="C218" s="53"/>
      <c r="D218" s="53"/>
      <c r="E218" s="47"/>
      <c r="F218" s="53"/>
      <c r="G218" s="56"/>
      <c r="H218" s="56"/>
      <c r="I218" s="56"/>
      <c r="J218" s="56"/>
      <c r="K218" s="56"/>
      <c r="L218" s="56"/>
    </row>
    <row r="219" spans="2:12">
      <c r="B219" s="52"/>
      <c r="C219" s="53"/>
      <c r="D219" s="53"/>
      <c r="E219" s="47"/>
      <c r="F219" s="53"/>
      <c r="G219" s="56"/>
      <c r="H219" s="56"/>
      <c r="I219" s="56"/>
      <c r="J219" s="56"/>
      <c r="K219" s="56"/>
      <c r="L219" s="56"/>
    </row>
    <row r="220" spans="2:12">
      <c r="B220" s="52"/>
      <c r="C220" s="53"/>
      <c r="D220" s="53"/>
      <c r="E220" s="47"/>
      <c r="F220" s="53"/>
      <c r="G220" s="56"/>
      <c r="H220" s="56"/>
      <c r="I220" s="56"/>
      <c r="J220" s="56"/>
      <c r="K220" s="56"/>
      <c r="L220" s="56"/>
    </row>
    <row r="221" spans="2:12">
      <c r="B221" s="52"/>
      <c r="C221" s="53"/>
      <c r="D221" s="53"/>
      <c r="E221" s="47"/>
      <c r="F221" s="53"/>
      <c r="G221" s="56"/>
      <c r="H221" s="56"/>
      <c r="I221" s="56"/>
      <c r="J221" s="56"/>
      <c r="K221" s="56"/>
      <c r="L221" s="56"/>
    </row>
    <row r="222" spans="2:12">
      <c r="B222" s="52"/>
      <c r="C222" s="53"/>
      <c r="D222" s="53"/>
      <c r="E222" s="47"/>
      <c r="F222" s="53"/>
      <c r="G222" s="56"/>
      <c r="H222" s="56"/>
      <c r="I222" s="56"/>
      <c r="J222" s="56"/>
      <c r="K222" s="56"/>
      <c r="L222" s="56"/>
    </row>
    <row r="223" spans="2:12">
      <c r="B223" s="52"/>
      <c r="C223" s="53"/>
      <c r="D223" s="53"/>
      <c r="E223" s="47"/>
      <c r="F223" s="53"/>
      <c r="G223" s="56"/>
      <c r="H223" s="56"/>
      <c r="I223" s="56"/>
      <c r="J223" s="56"/>
      <c r="K223" s="56"/>
      <c r="L223" s="56"/>
    </row>
    <row r="224" spans="2:12">
      <c r="B224" s="52"/>
      <c r="C224" s="53"/>
      <c r="D224" s="53"/>
      <c r="E224" s="47"/>
      <c r="F224" s="53"/>
      <c r="G224" s="56"/>
      <c r="H224" s="56"/>
      <c r="I224" s="56"/>
      <c r="J224" s="56"/>
      <c r="K224" s="56"/>
      <c r="L224" s="56"/>
    </row>
    <row r="225" spans="2:12">
      <c r="B225" s="52"/>
      <c r="C225" s="53"/>
      <c r="D225" s="53"/>
      <c r="E225" s="47"/>
      <c r="F225" s="53"/>
      <c r="G225" s="56"/>
      <c r="H225" s="56"/>
      <c r="I225" s="56"/>
      <c r="J225" s="56"/>
      <c r="K225" s="56"/>
      <c r="L225" s="56"/>
    </row>
    <row r="226" spans="2:12">
      <c r="B226" s="52"/>
      <c r="C226" s="53"/>
      <c r="D226" s="53"/>
      <c r="E226" s="57"/>
      <c r="F226" s="53"/>
      <c r="G226" s="56"/>
      <c r="H226" s="56"/>
      <c r="I226" s="56"/>
      <c r="J226" s="56"/>
      <c r="K226" s="56"/>
      <c r="L226" s="56"/>
    </row>
    <row r="227" spans="2:12">
      <c r="B227" s="52"/>
      <c r="C227" s="53"/>
      <c r="D227" s="53"/>
      <c r="E227" s="57"/>
      <c r="F227" s="53"/>
      <c r="G227" s="56"/>
      <c r="H227" s="56"/>
      <c r="I227" s="56"/>
      <c r="J227" s="56"/>
      <c r="K227" s="56"/>
      <c r="L227" s="56"/>
    </row>
    <row r="228" spans="2:12">
      <c r="B228" s="52"/>
      <c r="C228" s="53"/>
      <c r="D228" s="53"/>
      <c r="E228" s="57"/>
      <c r="F228" s="53"/>
      <c r="G228" s="56"/>
      <c r="H228" s="56"/>
      <c r="I228" s="56"/>
      <c r="J228" s="56"/>
      <c r="K228" s="56"/>
      <c r="L228" s="56"/>
    </row>
    <row r="229" spans="2:12">
      <c r="B229" s="52"/>
      <c r="C229" s="53"/>
      <c r="D229" s="53"/>
      <c r="E229" s="57"/>
      <c r="F229" s="53"/>
      <c r="G229" s="56"/>
      <c r="H229" s="56"/>
      <c r="I229" s="56"/>
      <c r="J229" s="56"/>
      <c r="K229" s="56"/>
      <c r="L229" s="56"/>
    </row>
    <row r="230" spans="2:12">
      <c r="B230" s="52"/>
      <c r="C230" s="53"/>
      <c r="D230" s="53"/>
      <c r="E230" s="57"/>
      <c r="F230" s="53"/>
      <c r="G230" s="56"/>
      <c r="H230" s="56"/>
      <c r="I230" s="56"/>
      <c r="J230" s="56"/>
      <c r="K230" s="56"/>
      <c r="L230" s="56"/>
    </row>
    <row r="231" spans="2:12">
      <c r="B231" s="52"/>
      <c r="C231" s="53"/>
      <c r="D231" s="53"/>
      <c r="E231" s="57"/>
      <c r="F231" s="53"/>
      <c r="G231" s="56"/>
      <c r="H231" s="56"/>
      <c r="I231" s="56"/>
      <c r="J231" s="56"/>
      <c r="K231" s="56"/>
      <c r="L231" s="56"/>
    </row>
    <row r="232" spans="2:12">
      <c r="B232" s="52"/>
      <c r="C232" s="53"/>
      <c r="D232" s="53"/>
      <c r="E232" s="47"/>
      <c r="F232" s="53"/>
      <c r="G232" s="56"/>
      <c r="H232" s="56"/>
      <c r="I232" s="56"/>
      <c r="J232" s="56"/>
      <c r="K232" s="56"/>
      <c r="L232" s="56"/>
    </row>
    <row r="233" spans="2:12">
      <c r="B233" s="52"/>
      <c r="C233" s="53"/>
      <c r="D233" s="53"/>
      <c r="E233" s="57"/>
      <c r="F233" s="53"/>
      <c r="G233" s="56"/>
      <c r="H233" s="56"/>
      <c r="I233" s="56"/>
      <c r="J233" s="56"/>
      <c r="K233" s="56"/>
      <c r="L233" s="56"/>
    </row>
    <row r="234" spans="2:12">
      <c r="B234" s="52"/>
      <c r="C234" s="53"/>
      <c r="D234" s="53"/>
      <c r="E234" s="47"/>
      <c r="F234" s="53"/>
      <c r="G234" s="56"/>
      <c r="H234" s="56"/>
      <c r="I234" s="56"/>
      <c r="J234" s="56"/>
      <c r="K234" s="56"/>
      <c r="L234" s="56"/>
    </row>
    <row r="235" spans="2:12">
      <c r="B235" s="52"/>
      <c r="C235" s="53"/>
      <c r="D235" s="53"/>
      <c r="E235" s="58"/>
      <c r="F235" s="53"/>
      <c r="G235" s="56"/>
      <c r="H235" s="56"/>
      <c r="I235" s="56"/>
      <c r="J235" s="56"/>
      <c r="K235" s="56"/>
      <c r="L235" s="56"/>
    </row>
    <row r="236" spans="2:12">
      <c r="B236" s="52"/>
      <c r="C236" s="53"/>
      <c r="D236" s="53"/>
      <c r="E236" s="47"/>
      <c r="F236" s="53"/>
      <c r="G236" s="56"/>
      <c r="H236" s="56"/>
      <c r="I236" s="56"/>
      <c r="J236" s="56"/>
      <c r="K236" s="56"/>
      <c r="L236" s="56"/>
    </row>
    <row r="237" spans="2:12">
      <c r="B237" s="52"/>
      <c r="C237" s="53"/>
      <c r="D237" s="53"/>
      <c r="E237" s="57"/>
      <c r="F237" s="53"/>
      <c r="G237" s="56"/>
      <c r="H237" s="56"/>
      <c r="I237" s="56"/>
      <c r="J237" s="56"/>
      <c r="K237" s="56"/>
      <c r="L237" s="56"/>
    </row>
    <row r="238" spans="2:12">
      <c r="B238" s="52"/>
      <c r="C238" s="53"/>
      <c r="D238" s="53"/>
      <c r="E238" s="47"/>
      <c r="F238" s="53"/>
      <c r="G238" s="56"/>
      <c r="H238" s="56"/>
      <c r="I238" s="56"/>
      <c r="J238" s="56"/>
      <c r="K238" s="56"/>
      <c r="L238" s="56"/>
    </row>
    <row r="239" spans="2:12">
      <c r="B239" s="52"/>
      <c r="C239" s="53"/>
      <c r="D239" s="53"/>
      <c r="E239" s="47"/>
      <c r="F239" s="53"/>
      <c r="G239" s="56"/>
      <c r="H239" s="56"/>
      <c r="I239" s="56"/>
      <c r="J239" s="56"/>
      <c r="K239" s="56"/>
      <c r="L239" s="56"/>
    </row>
    <row r="240" spans="2:12">
      <c r="B240" s="52"/>
      <c r="C240" s="53"/>
      <c r="D240" s="53"/>
      <c r="E240" s="47"/>
      <c r="F240" s="53"/>
      <c r="G240" s="56"/>
      <c r="H240" s="56"/>
      <c r="I240" s="56"/>
      <c r="J240" s="56"/>
      <c r="K240" s="56"/>
      <c r="L240" s="56"/>
    </row>
    <row r="241" spans="2:12">
      <c r="B241" s="52"/>
      <c r="C241" s="53"/>
      <c r="D241" s="53"/>
      <c r="E241" s="47"/>
      <c r="F241" s="53"/>
      <c r="G241" s="56"/>
      <c r="H241" s="56"/>
      <c r="I241" s="56"/>
      <c r="J241" s="56"/>
      <c r="K241" s="56"/>
      <c r="L241" s="56"/>
    </row>
    <row r="242" spans="2:12">
      <c r="B242" s="52"/>
      <c r="C242" s="53"/>
      <c r="D242" s="53"/>
      <c r="E242" s="47"/>
      <c r="F242" s="53"/>
      <c r="G242" s="56"/>
      <c r="H242" s="56"/>
      <c r="I242" s="56"/>
      <c r="J242" s="56"/>
      <c r="K242" s="56"/>
      <c r="L242" s="56"/>
    </row>
    <row r="243" spans="2:12">
      <c r="B243" s="52"/>
      <c r="C243" s="53"/>
      <c r="D243" s="53"/>
      <c r="E243" s="47"/>
      <c r="F243" s="53"/>
      <c r="G243" s="56"/>
      <c r="H243" s="56"/>
      <c r="I243" s="56"/>
      <c r="J243" s="56"/>
      <c r="K243" s="56"/>
      <c r="L243" s="56"/>
    </row>
    <row r="244" spans="2:12">
      <c r="B244" s="52"/>
      <c r="C244" s="53"/>
      <c r="D244" s="53"/>
      <c r="E244" s="47"/>
      <c r="F244" s="53"/>
      <c r="G244" s="56"/>
      <c r="H244" s="56"/>
      <c r="I244" s="56"/>
      <c r="J244" s="56"/>
      <c r="K244" s="56"/>
      <c r="L244" s="56"/>
    </row>
    <row r="245" spans="2:12">
      <c r="B245" s="52"/>
      <c r="C245" s="53"/>
      <c r="D245" s="53"/>
      <c r="E245" s="47"/>
      <c r="F245" s="53"/>
      <c r="G245" s="56"/>
      <c r="H245" s="56"/>
      <c r="I245" s="56"/>
      <c r="J245" s="56"/>
      <c r="K245" s="56"/>
      <c r="L245" s="56"/>
    </row>
    <row r="246" spans="2:12">
      <c r="B246" s="52"/>
      <c r="C246" s="53"/>
      <c r="D246" s="53"/>
      <c r="E246" s="47"/>
      <c r="F246" s="53"/>
      <c r="G246" s="56"/>
      <c r="H246" s="56"/>
      <c r="I246" s="56"/>
      <c r="J246" s="56"/>
      <c r="K246" s="56"/>
      <c r="L246" s="56"/>
    </row>
    <row r="247" spans="2:12">
      <c r="B247" s="52"/>
      <c r="C247" s="53"/>
      <c r="D247" s="53"/>
      <c r="E247" s="57"/>
      <c r="F247" s="53"/>
      <c r="G247" s="56"/>
      <c r="H247" s="56"/>
      <c r="I247" s="56"/>
      <c r="J247" s="56"/>
      <c r="K247" s="56"/>
      <c r="L247" s="56"/>
    </row>
    <row r="248" spans="2:12">
      <c r="B248" s="52"/>
      <c r="C248" s="53"/>
      <c r="D248" s="53"/>
      <c r="E248" s="57"/>
      <c r="F248" s="53"/>
      <c r="G248" s="56"/>
      <c r="H248" s="56"/>
      <c r="I248" s="56"/>
      <c r="J248" s="56"/>
      <c r="K248" s="56"/>
      <c r="L248" s="56"/>
    </row>
    <row r="249" spans="2:12">
      <c r="B249" s="52"/>
      <c r="C249" s="53"/>
      <c r="D249" s="53"/>
      <c r="E249" s="57"/>
      <c r="F249" s="53"/>
      <c r="G249" s="56"/>
      <c r="H249" s="56"/>
      <c r="I249" s="56"/>
      <c r="J249" s="56"/>
      <c r="K249" s="56"/>
      <c r="L249" s="56"/>
    </row>
    <row r="250" spans="2:12">
      <c r="B250" s="52"/>
      <c r="C250" s="53"/>
      <c r="D250" s="53"/>
      <c r="E250" s="57"/>
      <c r="F250" s="53"/>
      <c r="G250" s="56"/>
      <c r="H250" s="56"/>
      <c r="I250" s="56"/>
      <c r="J250" s="56"/>
      <c r="K250" s="56"/>
      <c r="L250" s="56"/>
    </row>
    <row r="251" spans="2:12">
      <c r="B251" s="52"/>
      <c r="C251" s="53"/>
      <c r="D251" s="53"/>
      <c r="E251" s="57"/>
      <c r="F251" s="53"/>
      <c r="G251" s="56"/>
      <c r="H251" s="56"/>
      <c r="I251" s="56"/>
      <c r="J251" s="56"/>
      <c r="K251" s="56"/>
      <c r="L251" s="56"/>
    </row>
    <row r="252" spans="2:12">
      <c r="B252" s="52"/>
      <c r="C252" s="53"/>
      <c r="D252" s="53"/>
      <c r="E252" s="57"/>
      <c r="F252" s="53"/>
      <c r="G252" s="56"/>
      <c r="H252" s="56"/>
      <c r="I252" s="56"/>
      <c r="J252" s="56"/>
      <c r="K252" s="56"/>
      <c r="L252" s="56"/>
    </row>
    <row r="253" spans="2:12">
      <c r="B253" s="52"/>
      <c r="C253" s="53"/>
      <c r="D253" s="53"/>
      <c r="E253" s="47"/>
      <c r="F253" s="53"/>
      <c r="G253" s="56"/>
      <c r="H253" s="56"/>
      <c r="I253" s="56"/>
      <c r="J253" s="56"/>
      <c r="K253" s="56"/>
      <c r="L253" s="56"/>
    </row>
    <row r="254" spans="2:12">
      <c r="B254" s="52"/>
      <c r="C254" s="53"/>
      <c r="D254" s="53"/>
      <c r="E254" s="57"/>
      <c r="F254" s="53"/>
      <c r="G254" s="56"/>
      <c r="H254" s="56"/>
      <c r="I254" s="56"/>
      <c r="J254" s="56"/>
      <c r="K254" s="56"/>
      <c r="L254" s="56"/>
    </row>
    <row r="255" spans="2:12">
      <c r="B255" s="52"/>
      <c r="C255" s="53"/>
      <c r="D255" s="53"/>
      <c r="E255" s="47"/>
      <c r="F255" s="53"/>
      <c r="G255" s="56"/>
      <c r="H255" s="56"/>
      <c r="I255" s="56"/>
      <c r="J255" s="56"/>
      <c r="K255" s="56"/>
      <c r="L255" s="56"/>
    </row>
    <row r="256" spans="2:12">
      <c r="B256" s="52"/>
      <c r="C256" s="53"/>
      <c r="D256" s="53"/>
      <c r="E256" s="58"/>
      <c r="F256" s="53"/>
      <c r="G256" s="56"/>
      <c r="H256" s="56"/>
      <c r="I256" s="56"/>
      <c r="J256" s="56"/>
      <c r="K256" s="56"/>
      <c r="L256" s="56"/>
    </row>
    <row r="257" spans="2:12">
      <c r="B257" s="52"/>
      <c r="C257" s="53"/>
      <c r="D257" s="53"/>
      <c r="E257" s="47"/>
      <c r="F257" s="53"/>
      <c r="G257" s="56"/>
      <c r="H257" s="56"/>
      <c r="I257" s="56"/>
      <c r="J257" s="56"/>
      <c r="K257" s="56"/>
      <c r="L257" s="56"/>
    </row>
    <row r="258" spans="2:12">
      <c r="B258" s="52"/>
      <c r="C258" s="53"/>
      <c r="D258" s="53"/>
      <c r="E258" s="57"/>
      <c r="F258" s="53"/>
      <c r="G258" s="56"/>
      <c r="H258" s="56"/>
      <c r="I258" s="56"/>
      <c r="J258" s="56"/>
      <c r="K258" s="56"/>
      <c r="L258" s="56"/>
    </row>
    <row r="259" spans="2:12">
      <c r="B259" s="52"/>
      <c r="C259" s="53"/>
      <c r="D259" s="53"/>
      <c r="E259" s="47"/>
      <c r="F259" s="53"/>
      <c r="G259" s="56"/>
      <c r="H259" s="56"/>
      <c r="I259" s="56"/>
      <c r="J259" s="56"/>
      <c r="K259" s="56"/>
      <c r="L259" s="56"/>
    </row>
    <row r="260" spans="2:12">
      <c r="B260" s="52"/>
      <c r="C260" s="53"/>
      <c r="D260" s="53"/>
      <c r="E260" s="47"/>
      <c r="F260" s="53"/>
      <c r="G260" s="56"/>
      <c r="H260" s="56"/>
      <c r="I260" s="56"/>
      <c r="J260" s="56"/>
      <c r="K260" s="56"/>
      <c r="L260" s="56"/>
    </row>
    <row r="261" spans="2:12">
      <c r="B261" s="52"/>
      <c r="C261" s="53"/>
      <c r="D261" s="53"/>
      <c r="E261" s="47"/>
      <c r="F261" s="53"/>
      <c r="G261" s="56"/>
      <c r="H261" s="56"/>
      <c r="I261" s="56"/>
      <c r="J261" s="56"/>
      <c r="K261" s="56"/>
      <c r="L261" s="56"/>
    </row>
    <row r="262" spans="2:12">
      <c r="B262" s="52"/>
      <c r="C262" s="53"/>
      <c r="D262" s="53"/>
      <c r="E262" s="47"/>
      <c r="F262" s="53"/>
      <c r="G262" s="56"/>
      <c r="H262" s="56"/>
      <c r="I262" s="56"/>
      <c r="J262" s="56"/>
      <c r="K262" s="56"/>
      <c r="L262" s="56"/>
    </row>
    <row r="263" spans="2:12">
      <c r="B263" s="52"/>
      <c r="C263" s="53"/>
      <c r="D263" s="53"/>
      <c r="E263" s="47"/>
      <c r="F263" s="53"/>
      <c r="G263" s="56"/>
      <c r="H263" s="56"/>
      <c r="I263" s="56"/>
      <c r="J263" s="56"/>
      <c r="K263" s="56"/>
      <c r="L263" s="56"/>
    </row>
    <row r="264" spans="2:12">
      <c r="B264" s="52"/>
      <c r="C264" s="53"/>
      <c r="D264" s="53"/>
      <c r="E264" s="47"/>
      <c r="F264" s="53"/>
      <c r="G264" s="56"/>
      <c r="H264" s="56"/>
      <c r="I264" s="56"/>
      <c r="J264" s="56"/>
      <c r="K264" s="56"/>
      <c r="L264" s="56"/>
    </row>
    <row r="265" spans="2:12">
      <c r="B265" s="52"/>
      <c r="C265" s="53"/>
      <c r="D265" s="53"/>
      <c r="E265" s="47"/>
      <c r="F265" s="53"/>
      <c r="G265" s="56"/>
      <c r="H265" s="56"/>
      <c r="I265" s="56"/>
      <c r="J265" s="56"/>
      <c r="K265" s="56"/>
      <c r="L265" s="56"/>
    </row>
    <row r="266" spans="2:12">
      <c r="B266" s="52"/>
      <c r="C266" s="53"/>
      <c r="D266" s="53"/>
      <c r="E266" s="47"/>
      <c r="F266" s="53"/>
      <c r="G266" s="56"/>
      <c r="H266" s="56"/>
      <c r="I266" s="56"/>
      <c r="J266" s="56"/>
      <c r="K266" s="56"/>
      <c r="L266" s="56"/>
    </row>
    <row r="267" spans="2:12">
      <c r="B267" s="52"/>
      <c r="C267" s="53"/>
      <c r="D267" s="53"/>
      <c r="E267" s="47"/>
      <c r="F267" s="53"/>
      <c r="G267" s="56"/>
      <c r="H267" s="56"/>
      <c r="I267" s="56"/>
      <c r="J267" s="56"/>
      <c r="K267" s="56"/>
      <c r="L267" s="56"/>
    </row>
    <row r="268" spans="2:12">
      <c r="B268" s="52"/>
      <c r="C268" s="53"/>
      <c r="D268" s="53"/>
      <c r="E268" s="57"/>
      <c r="F268" s="53"/>
      <c r="G268" s="56"/>
      <c r="H268" s="56"/>
      <c r="I268" s="56"/>
      <c r="J268" s="56"/>
      <c r="K268" s="56"/>
      <c r="L268" s="56"/>
    </row>
    <row r="269" spans="2:12">
      <c r="B269" s="52"/>
      <c r="C269" s="53"/>
      <c r="D269" s="53"/>
      <c r="E269" s="57"/>
      <c r="F269" s="53"/>
      <c r="G269" s="56"/>
      <c r="H269" s="56"/>
      <c r="I269" s="56"/>
      <c r="J269" s="56"/>
      <c r="K269" s="56"/>
      <c r="L269" s="56"/>
    </row>
    <row r="270" spans="2:12">
      <c r="B270" s="52"/>
      <c r="C270" s="53"/>
      <c r="D270" s="53"/>
      <c r="E270" s="57"/>
      <c r="F270" s="53"/>
      <c r="G270" s="56"/>
      <c r="H270" s="56"/>
      <c r="I270" s="56"/>
      <c r="J270" s="56"/>
      <c r="K270" s="56"/>
      <c r="L270" s="56"/>
    </row>
    <row r="271" spans="2:12">
      <c r="B271" s="52"/>
      <c r="C271" s="53"/>
      <c r="D271" s="53"/>
      <c r="E271" s="57"/>
      <c r="F271" s="53"/>
      <c r="G271" s="56"/>
      <c r="H271" s="56"/>
      <c r="I271" s="56"/>
      <c r="J271" s="56"/>
      <c r="K271" s="56"/>
      <c r="L271" s="56"/>
    </row>
    <row r="272" spans="2:12">
      <c r="B272" s="52"/>
      <c r="C272" s="53"/>
      <c r="D272" s="53"/>
      <c r="E272" s="57"/>
      <c r="F272" s="53"/>
      <c r="G272" s="56"/>
      <c r="H272" s="56"/>
      <c r="I272" s="56"/>
      <c r="J272" s="56"/>
      <c r="K272" s="56"/>
      <c r="L272" s="56"/>
    </row>
    <row r="273" spans="2:12">
      <c r="B273" s="52"/>
      <c r="C273" s="53"/>
      <c r="D273" s="53"/>
      <c r="E273" s="57"/>
      <c r="F273" s="53"/>
      <c r="G273" s="56"/>
      <c r="H273" s="56"/>
      <c r="I273" s="56"/>
      <c r="J273" s="56"/>
      <c r="K273" s="56"/>
      <c r="L273" s="56"/>
    </row>
    <row r="274" spans="2:12">
      <c r="B274" s="52"/>
      <c r="C274" s="53"/>
      <c r="D274" s="53"/>
      <c r="E274" s="47"/>
      <c r="F274" s="53"/>
      <c r="G274" s="56"/>
      <c r="H274" s="56"/>
      <c r="I274" s="56"/>
      <c r="J274" s="56"/>
      <c r="K274" s="56"/>
      <c r="L274" s="56"/>
    </row>
    <row r="275" spans="2:12">
      <c r="B275" s="52"/>
      <c r="C275" s="53"/>
      <c r="D275" s="53"/>
      <c r="E275" s="57"/>
      <c r="F275" s="53"/>
      <c r="G275" s="56"/>
      <c r="H275" s="56"/>
      <c r="I275" s="56"/>
      <c r="J275" s="56"/>
      <c r="K275" s="56"/>
      <c r="L275" s="56"/>
    </row>
    <row r="276" spans="2:12">
      <c r="B276" s="52"/>
      <c r="C276" s="53"/>
      <c r="D276" s="53"/>
      <c r="E276" s="47"/>
      <c r="F276" s="53"/>
      <c r="G276" s="56"/>
      <c r="H276" s="56"/>
      <c r="I276" s="56"/>
      <c r="J276" s="56"/>
      <c r="K276" s="56"/>
      <c r="L276" s="56"/>
    </row>
    <row r="277" spans="2:12">
      <c r="B277" s="52"/>
      <c r="C277" s="53"/>
      <c r="D277" s="53"/>
      <c r="E277" s="58"/>
      <c r="F277" s="53"/>
      <c r="G277" s="56"/>
      <c r="H277" s="56"/>
      <c r="I277" s="56"/>
      <c r="J277" s="56"/>
      <c r="K277" s="56"/>
      <c r="L277" s="56"/>
    </row>
    <row r="278" spans="2:12">
      <c r="B278" s="52"/>
      <c r="C278" s="53"/>
      <c r="D278" s="53"/>
      <c r="E278" s="47"/>
      <c r="F278" s="53"/>
      <c r="G278" s="56"/>
      <c r="H278" s="56"/>
      <c r="I278" s="56"/>
      <c r="J278" s="56"/>
      <c r="K278" s="56"/>
      <c r="L278" s="56"/>
    </row>
    <row r="279" spans="2:12">
      <c r="B279" s="52"/>
      <c r="C279" s="53"/>
      <c r="D279" s="53"/>
      <c r="E279" s="57"/>
      <c r="F279" s="53"/>
      <c r="G279" s="56"/>
      <c r="H279" s="56"/>
      <c r="I279" s="56"/>
      <c r="J279" s="56"/>
      <c r="K279" s="56"/>
      <c r="L279" s="56"/>
    </row>
    <row r="280" spans="2:12">
      <c r="B280" s="52"/>
      <c r="C280" s="53"/>
      <c r="D280" s="53"/>
      <c r="E280" s="47"/>
      <c r="F280" s="53"/>
      <c r="G280" s="56"/>
      <c r="H280" s="56"/>
      <c r="I280" s="56"/>
      <c r="J280" s="56"/>
      <c r="K280" s="56"/>
      <c r="L280" s="56"/>
    </row>
    <row r="281" spans="2:12">
      <c r="B281" s="52"/>
      <c r="C281" s="53"/>
      <c r="D281" s="53"/>
      <c r="E281" s="47"/>
      <c r="F281" s="53"/>
      <c r="G281" s="56"/>
      <c r="H281" s="56"/>
      <c r="I281" s="56"/>
      <c r="J281" s="56"/>
      <c r="K281" s="56"/>
      <c r="L281" s="56"/>
    </row>
    <row r="282" spans="2:12">
      <c r="B282" s="52"/>
      <c r="C282" s="53"/>
      <c r="D282" s="53"/>
      <c r="E282" s="47"/>
      <c r="F282" s="53"/>
      <c r="G282" s="56"/>
      <c r="H282" s="56"/>
      <c r="I282" s="56"/>
      <c r="J282" s="56"/>
      <c r="K282" s="56"/>
      <c r="L282" s="56"/>
    </row>
    <row r="283" spans="2:12">
      <c r="B283" s="52"/>
      <c r="C283" s="53"/>
      <c r="D283" s="53"/>
      <c r="E283" s="47"/>
      <c r="F283" s="53"/>
      <c r="G283" s="56"/>
      <c r="H283" s="56"/>
      <c r="I283" s="56"/>
      <c r="J283" s="56"/>
      <c r="K283" s="56"/>
      <c r="L283" s="56"/>
    </row>
    <row r="284" spans="2:12">
      <c r="B284" s="52"/>
      <c r="C284" s="53"/>
      <c r="D284" s="53"/>
      <c r="E284" s="47"/>
      <c r="F284" s="53"/>
      <c r="G284" s="56"/>
      <c r="H284" s="56"/>
      <c r="I284" s="56"/>
      <c r="J284" s="56"/>
      <c r="K284" s="56"/>
      <c r="L284" s="56"/>
    </row>
    <row r="285" spans="2:12">
      <c r="B285" s="52"/>
      <c r="C285" s="53"/>
      <c r="D285" s="53"/>
      <c r="E285" s="47"/>
      <c r="F285" s="53"/>
      <c r="G285" s="56"/>
      <c r="H285" s="56"/>
      <c r="I285" s="56"/>
      <c r="J285" s="56"/>
      <c r="K285" s="56"/>
      <c r="L285" s="56"/>
    </row>
    <row r="286" spans="2:12">
      <c r="B286" s="52"/>
      <c r="C286" s="53"/>
      <c r="D286" s="53"/>
      <c r="E286" s="47"/>
      <c r="F286" s="53"/>
      <c r="G286" s="56"/>
      <c r="H286" s="56"/>
      <c r="I286" s="56"/>
      <c r="J286" s="56"/>
      <c r="K286" s="56"/>
      <c r="L286" s="56"/>
    </row>
    <row r="287" spans="2:12">
      <c r="B287" s="52"/>
      <c r="C287" s="53"/>
      <c r="D287" s="53"/>
      <c r="E287" s="47"/>
      <c r="F287" s="53"/>
      <c r="G287" s="56"/>
      <c r="H287" s="56"/>
      <c r="I287" s="56"/>
      <c r="J287" s="56"/>
      <c r="K287" s="56"/>
      <c r="L287" s="56"/>
    </row>
    <row r="288" spans="2:12">
      <c r="B288" s="52"/>
      <c r="C288" s="53"/>
      <c r="D288" s="53"/>
      <c r="E288" s="47"/>
      <c r="F288" s="53"/>
      <c r="G288" s="56"/>
      <c r="H288" s="56"/>
      <c r="I288" s="56"/>
      <c r="J288" s="56"/>
      <c r="K288" s="56"/>
      <c r="L288" s="56"/>
    </row>
    <row r="289" spans="2:12">
      <c r="B289" s="52"/>
      <c r="C289" s="53"/>
      <c r="D289" s="53"/>
      <c r="E289" s="57"/>
      <c r="F289" s="53"/>
      <c r="G289" s="56"/>
      <c r="H289" s="56"/>
      <c r="I289" s="56"/>
      <c r="J289" s="56"/>
      <c r="K289" s="56"/>
      <c r="L289" s="56"/>
    </row>
    <row r="290" spans="2:12">
      <c r="B290" s="52"/>
      <c r="C290" s="53"/>
      <c r="D290" s="53"/>
      <c r="E290" s="57"/>
      <c r="F290" s="53"/>
      <c r="G290" s="56"/>
      <c r="H290" s="56"/>
      <c r="I290" s="56"/>
      <c r="J290" s="56"/>
      <c r="K290" s="56"/>
      <c r="L290" s="56"/>
    </row>
    <row r="291" spans="2:12">
      <c r="B291" s="52"/>
      <c r="C291" s="53"/>
      <c r="D291" s="53"/>
      <c r="E291" s="57"/>
      <c r="F291" s="53"/>
      <c r="G291" s="56"/>
      <c r="H291" s="56"/>
      <c r="I291" s="56"/>
      <c r="J291" s="56"/>
      <c r="K291" s="56"/>
      <c r="L291" s="56"/>
    </row>
    <row r="292" spans="2:12">
      <c r="B292" s="52"/>
      <c r="C292" s="53"/>
      <c r="D292" s="53"/>
      <c r="E292" s="57"/>
      <c r="F292" s="53"/>
      <c r="G292" s="56"/>
      <c r="H292" s="56"/>
      <c r="I292" s="56"/>
      <c r="J292" s="56"/>
      <c r="K292" s="56"/>
      <c r="L292" s="56"/>
    </row>
    <row r="293" spans="2:12">
      <c r="B293" s="52"/>
      <c r="C293" s="53"/>
      <c r="D293" s="53"/>
      <c r="E293" s="57"/>
      <c r="F293" s="53"/>
      <c r="G293" s="56"/>
      <c r="H293" s="56"/>
      <c r="I293" s="56"/>
      <c r="J293" s="56"/>
      <c r="K293" s="56"/>
      <c r="L293" s="56"/>
    </row>
    <row r="294" spans="2:12">
      <c r="B294" s="52"/>
      <c r="C294" s="53"/>
      <c r="D294" s="53"/>
      <c r="E294" s="57"/>
      <c r="F294" s="53"/>
      <c r="G294" s="56"/>
      <c r="H294" s="56"/>
      <c r="I294" s="56"/>
      <c r="J294" s="56"/>
      <c r="K294" s="56"/>
      <c r="L294" s="56"/>
    </row>
    <row r="295" spans="2:12">
      <c r="B295" s="52"/>
      <c r="C295" s="53"/>
      <c r="D295" s="53"/>
      <c r="E295" s="47"/>
      <c r="F295" s="53"/>
      <c r="G295" s="56"/>
      <c r="H295" s="56"/>
      <c r="I295" s="56"/>
      <c r="J295" s="56"/>
      <c r="K295" s="56"/>
      <c r="L295" s="56"/>
    </row>
    <row r="296" spans="2:12">
      <c r="B296" s="52"/>
      <c r="C296" s="53"/>
      <c r="D296" s="53"/>
      <c r="E296" s="57"/>
      <c r="F296" s="53"/>
      <c r="G296" s="56"/>
      <c r="H296" s="56"/>
      <c r="I296" s="56"/>
      <c r="J296" s="56"/>
      <c r="K296" s="56"/>
      <c r="L296" s="56"/>
    </row>
    <row r="297" spans="2:12">
      <c r="B297" s="52"/>
      <c r="C297" s="53"/>
      <c r="D297" s="53"/>
      <c r="E297" s="47"/>
      <c r="F297" s="53"/>
      <c r="G297" s="56"/>
      <c r="H297" s="56"/>
      <c r="I297" s="56"/>
      <c r="J297" s="56"/>
      <c r="K297" s="56"/>
      <c r="L297" s="56"/>
    </row>
    <row r="298" spans="2:12">
      <c r="B298" s="52"/>
      <c r="C298" s="53"/>
      <c r="D298" s="53"/>
      <c r="E298" s="58"/>
      <c r="F298" s="53"/>
      <c r="G298" s="56"/>
      <c r="H298" s="56"/>
      <c r="I298" s="56"/>
      <c r="J298" s="56"/>
      <c r="K298" s="56"/>
      <c r="L298" s="56"/>
    </row>
    <row r="299" spans="2:12">
      <c r="B299" s="52"/>
      <c r="C299" s="53"/>
      <c r="D299" s="53"/>
      <c r="E299" s="47"/>
      <c r="F299" s="53"/>
      <c r="G299" s="56"/>
      <c r="H299" s="56"/>
      <c r="I299" s="56"/>
      <c r="J299" s="56"/>
      <c r="K299" s="56"/>
      <c r="L299" s="56"/>
    </row>
    <row r="300" spans="2:12">
      <c r="B300" s="52"/>
      <c r="C300" s="53"/>
      <c r="D300" s="53"/>
      <c r="E300" s="57"/>
      <c r="F300" s="53"/>
      <c r="G300" s="56"/>
      <c r="H300" s="56"/>
      <c r="I300" s="56"/>
      <c r="J300" s="56"/>
      <c r="K300" s="56"/>
      <c r="L300" s="56"/>
    </row>
    <row r="301" spans="2:12">
      <c r="B301" s="52"/>
      <c r="C301" s="53"/>
      <c r="D301" s="53"/>
      <c r="E301" s="47"/>
      <c r="F301" s="53"/>
      <c r="G301" s="56"/>
      <c r="H301" s="56"/>
      <c r="I301" s="56"/>
      <c r="J301" s="56"/>
      <c r="K301" s="56"/>
      <c r="L301" s="56"/>
    </row>
    <row r="302" spans="2:12">
      <c r="B302" s="52"/>
      <c r="C302" s="53"/>
      <c r="D302" s="53"/>
      <c r="E302" s="47"/>
      <c r="F302" s="53"/>
      <c r="G302" s="56"/>
      <c r="H302" s="56"/>
      <c r="I302" s="56"/>
      <c r="J302" s="56"/>
      <c r="K302" s="56"/>
      <c r="L302" s="56"/>
    </row>
    <row r="303" spans="2:12">
      <c r="B303" s="52"/>
      <c r="C303" s="53"/>
      <c r="D303" s="53"/>
      <c r="E303" s="47"/>
      <c r="F303" s="53"/>
      <c r="G303" s="56"/>
      <c r="H303" s="56"/>
      <c r="I303" s="56"/>
      <c r="J303" s="56"/>
      <c r="K303" s="56"/>
      <c r="L303" s="56"/>
    </row>
    <row r="304" spans="2:12">
      <c r="B304" s="52"/>
      <c r="C304" s="53"/>
      <c r="D304" s="53"/>
      <c r="E304" s="47"/>
      <c r="F304" s="53"/>
      <c r="G304" s="56"/>
      <c r="H304" s="56"/>
      <c r="I304" s="56"/>
      <c r="J304" s="56"/>
      <c r="K304" s="56"/>
      <c r="L304" s="56"/>
    </row>
    <row r="305" spans="2:12">
      <c r="B305" s="52"/>
      <c r="C305" s="53"/>
      <c r="D305" s="53"/>
      <c r="E305" s="47"/>
      <c r="F305" s="53"/>
      <c r="G305" s="56"/>
      <c r="H305" s="56"/>
      <c r="I305" s="56"/>
      <c r="J305" s="56"/>
      <c r="K305" s="56"/>
      <c r="L305" s="56"/>
    </row>
    <row r="306" spans="2:12">
      <c r="B306" s="52"/>
      <c r="C306" s="53"/>
      <c r="D306" s="53"/>
      <c r="E306" s="47"/>
      <c r="F306" s="53"/>
      <c r="G306" s="56"/>
      <c r="H306" s="56"/>
      <c r="I306" s="56"/>
      <c r="J306" s="56"/>
      <c r="K306" s="56"/>
      <c r="L306" s="56"/>
    </row>
    <row r="307" spans="2:12">
      <c r="B307" s="52"/>
      <c r="C307" s="53"/>
      <c r="D307" s="53"/>
      <c r="E307" s="47"/>
      <c r="F307" s="53"/>
      <c r="G307" s="56"/>
      <c r="H307" s="56"/>
      <c r="I307" s="56"/>
      <c r="J307" s="56"/>
      <c r="K307" s="56"/>
      <c r="L307" s="56"/>
    </row>
    <row r="308" spans="2:12">
      <c r="B308" s="52"/>
      <c r="C308" s="53"/>
      <c r="D308" s="53"/>
      <c r="E308" s="47"/>
      <c r="F308" s="53"/>
      <c r="G308" s="56"/>
      <c r="H308" s="56"/>
      <c r="I308" s="56"/>
      <c r="J308" s="56"/>
      <c r="K308" s="56"/>
      <c r="L308" s="56"/>
    </row>
    <row r="309" spans="2:12">
      <c r="B309" s="52"/>
      <c r="C309" s="53"/>
      <c r="D309" s="53"/>
      <c r="E309" s="47"/>
      <c r="F309" s="53"/>
      <c r="G309" s="56"/>
      <c r="H309" s="56"/>
      <c r="I309" s="56"/>
      <c r="J309" s="56"/>
      <c r="K309" s="56"/>
      <c r="L309" s="56"/>
    </row>
    <row r="310" spans="2:12">
      <c r="B310" s="52"/>
      <c r="C310" s="53"/>
      <c r="D310" s="53"/>
      <c r="E310" s="57"/>
      <c r="F310" s="53"/>
      <c r="G310" s="56"/>
      <c r="H310" s="56"/>
      <c r="I310" s="56"/>
      <c r="J310" s="56"/>
      <c r="K310" s="56"/>
      <c r="L310" s="56"/>
    </row>
    <row r="311" spans="2:12">
      <c r="B311" s="52"/>
      <c r="C311" s="53"/>
      <c r="D311" s="53"/>
      <c r="E311" s="57"/>
      <c r="F311" s="53"/>
      <c r="G311" s="56"/>
      <c r="H311" s="56"/>
      <c r="I311" s="56"/>
      <c r="J311" s="56"/>
      <c r="K311" s="56"/>
      <c r="L311" s="56"/>
    </row>
    <row r="312" spans="2:12">
      <c r="B312" s="52"/>
      <c r="C312" s="53"/>
      <c r="D312" s="53"/>
      <c r="E312" s="57"/>
      <c r="F312" s="53"/>
      <c r="G312" s="56"/>
      <c r="H312" s="56"/>
      <c r="I312" s="56"/>
      <c r="J312" s="56"/>
      <c r="K312" s="56"/>
      <c r="L312" s="56"/>
    </row>
    <row r="313" spans="2:12">
      <c r="B313" s="52"/>
      <c r="C313" s="53"/>
      <c r="D313" s="53"/>
      <c r="E313" s="57"/>
      <c r="F313" s="53"/>
      <c r="G313" s="56"/>
      <c r="H313" s="56"/>
      <c r="I313" s="56"/>
      <c r="J313" s="56"/>
      <c r="K313" s="56"/>
      <c r="L313" s="56"/>
    </row>
    <row r="314" spans="2:12">
      <c r="B314" s="52"/>
      <c r="C314" s="53"/>
      <c r="D314" s="53"/>
      <c r="E314" s="57"/>
      <c r="F314" s="53"/>
      <c r="G314" s="56"/>
      <c r="H314" s="56"/>
      <c r="I314" s="56"/>
      <c r="J314" s="56"/>
      <c r="K314" s="56"/>
      <c r="L314" s="56"/>
    </row>
    <row r="315" spans="2:12">
      <c r="B315" s="52"/>
      <c r="C315" s="53"/>
      <c r="D315" s="53"/>
      <c r="E315" s="57"/>
      <c r="F315" s="53"/>
      <c r="G315" s="56"/>
      <c r="H315" s="56"/>
      <c r="I315" s="56"/>
      <c r="J315" s="56"/>
      <c r="K315" s="56"/>
      <c r="L315" s="56"/>
    </row>
    <row r="316" spans="2:12">
      <c r="B316" s="52"/>
      <c r="C316" s="53"/>
      <c r="D316" s="53"/>
      <c r="E316" s="47"/>
      <c r="F316" s="53"/>
      <c r="G316" s="56"/>
      <c r="H316" s="56"/>
      <c r="I316" s="56"/>
      <c r="J316" s="56"/>
      <c r="K316" s="56"/>
      <c r="L316" s="56"/>
    </row>
    <row r="317" spans="2:12">
      <c r="B317" s="52"/>
      <c r="C317" s="53"/>
      <c r="D317" s="53"/>
      <c r="E317" s="57"/>
      <c r="F317" s="53"/>
      <c r="G317" s="56"/>
      <c r="H317" s="56"/>
      <c r="I317" s="56"/>
      <c r="J317" s="56"/>
      <c r="K317" s="56"/>
      <c r="L317" s="56"/>
    </row>
    <row r="318" spans="2:12">
      <c r="B318" s="52"/>
      <c r="C318" s="53"/>
      <c r="D318" s="53"/>
      <c r="E318" s="47"/>
      <c r="F318" s="53"/>
      <c r="G318" s="56"/>
      <c r="H318" s="56"/>
      <c r="I318" s="56"/>
      <c r="J318" s="56"/>
      <c r="K318" s="56"/>
      <c r="L318" s="56"/>
    </row>
    <row r="319" spans="2:12">
      <c r="B319" s="52"/>
      <c r="C319" s="53"/>
      <c r="D319" s="53"/>
      <c r="E319" s="58"/>
      <c r="F319" s="53"/>
      <c r="G319" s="56"/>
      <c r="H319" s="56"/>
      <c r="I319" s="56"/>
      <c r="J319" s="56"/>
      <c r="K319" s="56"/>
      <c r="L319" s="56"/>
    </row>
    <row r="320" spans="2:12">
      <c r="B320" s="52"/>
      <c r="C320" s="53"/>
      <c r="D320" s="53"/>
      <c r="E320" s="47"/>
      <c r="F320" s="53"/>
      <c r="G320" s="56"/>
      <c r="H320" s="56"/>
      <c r="I320" s="56"/>
      <c r="J320" s="56"/>
      <c r="K320" s="56"/>
      <c r="L320" s="56"/>
    </row>
    <row r="321" spans="2:12">
      <c r="B321" s="52"/>
      <c r="C321" s="53"/>
      <c r="D321" s="53"/>
      <c r="E321" s="57"/>
      <c r="F321" s="53"/>
      <c r="G321" s="56"/>
      <c r="H321" s="56"/>
      <c r="I321" s="56"/>
      <c r="J321" s="56"/>
      <c r="K321" s="56"/>
      <c r="L321" s="56"/>
    </row>
    <row r="322" spans="2:12">
      <c r="B322" s="52"/>
      <c r="C322" s="53"/>
      <c r="D322" s="53"/>
      <c r="E322" s="47"/>
      <c r="F322" s="53"/>
      <c r="G322" s="56"/>
      <c r="H322" s="56"/>
      <c r="I322" s="56"/>
      <c r="J322" s="56"/>
      <c r="K322" s="56"/>
      <c r="L322" s="56"/>
    </row>
    <row r="323" spans="2:12">
      <c r="B323" s="52"/>
      <c r="C323" s="53"/>
      <c r="D323" s="53"/>
      <c r="E323" s="47"/>
      <c r="F323" s="53"/>
      <c r="G323" s="56"/>
      <c r="H323" s="56"/>
      <c r="I323" s="56"/>
      <c r="J323" s="56"/>
      <c r="K323" s="56"/>
      <c r="L323" s="56"/>
    </row>
    <row r="324" spans="2:12">
      <c r="B324" s="52"/>
      <c r="C324" s="53"/>
      <c r="D324" s="53"/>
      <c r="E324" s="47"/>
      <c r="F324" s="53"/>
      <c r="G324" s="56"/>
      <c r="H324" s="56"/>
      <c r="I324" s="56"/>
      <c r="J324" s="56"/>
      <c r="K324" s="56"/>
      <c r="L324" s="56"/>
    </row>
    <row r="325" spans="2:12">
      <c r="B325" s="52"/>
      <c r="C325" s="53"/>
      <c r="D325" s="53"/>
      <c r="E325" s="47"/>
      <c r="F325" s="53"/>
      <c r="G325" s="56"/>
      <c r="H325" s="56"/>
      <c r="I325" s="56"/>
      <c r="J325" s="56"/>
      <c r="K325" s="56"/>
      <c r="L325" s="56"/>
    </row>
    <row r="326" spans="2:12">
      <c r="B326" s="52"/>
      <c r="C326" s="53"/>
      <c r="D326" s="53"/>
      <c r="E326" s="47"/>
      <c r="F326" s="53"/>
      <c r="G326" s="56"/>
      <c r="H326" s="56"/>
      <c r="I326" s="56"/>
      <c r="J326" s="56"/>
      <c r="K326" s="56"/>
      <c r="L326" s="56"/>
    </row>
    <row r="327" spans="2:12">
      <c r="B327" s="52"/>
      <c r="C327" s="53"/>
      <c r="D327" s="53"/>
      <c r="E327" s="47"/>
      <c r="F327" s="53"/>
      <c r="G327" s="56"/>
      <c r="H327" s="56"/>
      <c r="I327" s="56"/>
      <c r="J327" s="56"/>
      <c r="K327" s="56"/>
      <c r="L327" s="56"/>
    </row>
    <row r="328" spans="2:12">
      <c r="B328" s="52"/>
      <c r="C328" s="53"/>
      <c r="D328" s="53"/>
      <c r="E328" s="47"/>
      <c r="F328" s="53"/>
      <c r="G328" s="56"/>
      <c r="H328" s="56"/>
      <c r="I328" s="56"/>
      <c r="J328" s="56"/>
      <c r="K328" s="56"/>
      <c r="L328" s="56"/>
    </row>
    <row r="329" spans="2:12">
      <c r="B329" s="52"/>
      <c r="C329" s="53"/>
      <c r="D329" s="53"/>
      <c r="E329" s="47"/>
      <c r="F329" s="53"/>
      <c r="G329" s="56"/>
      <c r="H329" s="56"/>
      <c r="I329" s="56"/>
      <c r="J329" s="56"/>
      <c r="K329" s="56"/>
      <c r="L329" s="56"/>
    </row>
    <row r="330" spans="2:12">
      <c r="B330" s="52"/>
      <c r="C330" s="53"/>
      <c r="D330" s="53"/>
      <c r="E330" s="47"/>
      <c r="F330" s="53"/>
      <c r="G330" s="56"/>
      <c r="H330" s="56"/>
      <c r="I330" s="56"/>
      <c r="J330" s="56"/>
      <c r="K330" s="56"/>
      <c r="L330" s="56"/>
    </row>
    <row r="331" spans="2:12">
      <c r="B331" s="52"/>
      <c r="C331" s="53"/>
      <c r="D331" s="53"/>
      <c r="E331" s="57"/>
      <c r="F331" s="53"/>
      <c r="G331" s="56"/>
      <c r="H331" s="56"/>
      <c r="I331" s="56"/>
      <c r="J331" s="56"/>
      <c r="K331" s="56"/>
      <c r="L331" s="56"/>
    </row>
    <row r="332" spans="2:12">
      <c r="B332" s="52"/>
      <c r="C332" s="53"/>
      <c r="D332" s="53"/>
      <c r="E332" s="57"/>
      <c r="F332" s="53"/>
      <c r="G332" s="56"/>
      <c r="H332" s="56"/>
      <c r="I332" s="56"/>
      <c r="J332" s="56"/>
      <c r="K332" s="56"/>
      <c r="L332" s="56"/>
    </row>
    <row r="333" spans="2:12">
      <c r="B333" s="52"/>
      <c r="C333" s="53"/>
      <c r="D333" s="53"/>
      <c r="E333" s="57"/>
      <c r="F333" s="53"/>
      <c r="G333" s="56"/>
      <c r="H333" s="56"/>
      <c r="I333" s="56"/>
      <c r="J333" s="56"/>
      <c r="K333" s="56"/>
      <c r="L333" s="56"/>
    </row>
    <row r="334" spans="2:12">
      <c r="B334" s="52"/>
      <c r="C334" s="53"/>
      <c r="D334" s="53"/>
      <c r="E334" s="57"/>
      <c r="F334" s="53"/>
      <c r="G334" s="56"/>
      <c r="H334" s="56"/>
      <c r="I334" s="56"/>
      <c r="J334" s="56"/>
      <c r="K334" s="56"/>
      <c r="L334" s="56"/>
    </row>
    <row r="335" spans="2:12">
      <c r="B335" s="52"/>
      <c r="C335" s="53"/>
      <c r="D335" s="53"/>
      <c r="E335" s="57"/>
      <c r="F335" s="53"/>
      <c r="G335" s="56"/>
      <c r="H335" s="56"/>
      <c r="I335" s="56"/>
      <c r="J335" s="56"/>
      <c r="K335" s="56"/>
      <c r="L335" s="56"/>
    </row>
    <row r="336" spans="2:12">
      <c r="B336" s="52"/>
      <c r="C336" s="53"/>
      <c r="D336" s="53"/>
      <c r="E336" s="57"/>
      <c r="F336" s="53"/>
      <c r="G336" s="56"/>
      <c r="H336" s="56"/>
      <c r="I336" s="56"/>
      <c r="J336" s="56"/>
      <c r="K336" s="56"/>
      <c r="L336" s="56"/>
    </row>
    <row r="337" spans="2:12">
      <c r="B337" s="52"/>
      <c r="C337" s="53"/>
      <c r="D337" s="53"/>
      <c r="E337" s="47"/>
      <c r="F337" s="53"/>
      <c r="G337" s="56"/>
      <c r="H337" s="56"/>
      <c r="I337" s="56"/>
      <c r="J337" s="56"/>
      <c r="K337" s="56"/>
      <c r="L337" s="56"/>
    </row>
    <row r="338" spans="2:12">
      <c r="B338" s="52"/>
      <c r="C338" s="53"/>
      <c r="D338" s="53"/>
      <c r="E338" s="57"/>
      <c r="F338" s="53"/>
      <c r="G338" s="56"/>
      <c r="H338" s="56"/>
      <c r="I338" s="56"/>
      <c r="J338" s="56"/>
      <c r="K338" s="56"/>
      <c r="L338" s="56"/>
    </row>
    <row r="339" spans="2:12">
      <c r="B339" s="52"/>
      <c r="C339" s="53"/>
      <c r="D339" s="53"/>
      <c r="E339" s="47"/>
      <c r="F339" s="53"/>
      <c r="G339" s="56"/>
      <c r="H339" s="56"/>
      <c r="I339" s="56"/>
      <c r="J339" s="56"/>
      <c r="K339" s="56"/>
      <c r="L339" s="56"/>
    </row>
    <row r="340" spans="2:12">
      <c r="B340" s="52"/>
      <c r="C340" s="53"/>
      <c r="D340" s="53"/>
      <c r="E340" s="58"/>
      <c r="F340" s="53"/>
      <c r="G340" s="56"/>
      <c r="H340" s="56"/>
      <c r="I340" s="56"/>
      <c r="J340" s="56"/>
      <c r="K340" s="56"/>
      <c r="L340" s="56"/>
    </row>
    <row r="341" spans="2:12">
      <c r="B341" s="52"/>
      <c r="C341" s="53"/>
      <c r="D341" s="53"/>
      <c r="E341" s="47"/>
      <c r="F341" s="53"/>
      <c r="G341" s="56"/>
      <c r="H341" s="56"/>
      <c r="I341" s="56"/>
      <c r="J341" s="56"/>
      <c r="K341" s="56"/>
      <c r="L341" s="56"/>
    </row>
    <row r="342" spans="2:12">
      <c r="B342" s="52"/>
      <c r="C342" s="53"/>
      <c r="D342" s="53"/>
      <c r="E342" s="57"/>
      <c r="F342" s="53"/>
      <c r="G342" s="56"/>
      <c r="H342" s="56"/>
      <c r="I342" s="56"/>
      <c r="J342" s="56"/>
      <c r="K342" s="56"/>
      <c r="L342" s="56"/>
    </row>
    <row r="343" spans="2:12">
      <c r="B343" s="52"/>
      <c r="C343" s="53"/>
      <c r="D343" s="53"/>
      <c r="E343" s="47"/>
      <c r="F343" s="53"/>
      <c r="G343" s="56"/>
      <c r="H343" s="56"/>
      <c r="I343" s="56"/>
      <c r="J343" s="56"/>
      <c r="K343" s="56"/>
      <c r="L343" s="56"/>
    </row>
    <row r="344" spans="2:12">
      <c r="B344" s="52"/>
      <c r="C344" s="53"/>
      <c r="D344" s="53"/>
      <c r="E344" s="47"/>
      <c r="F344" s="53"/>
      <c r="G344" s="56"/>
      <c r="H344" s="56"/>
      <c r="I344" s="56"/>
      <c r="J344" s="56"/>
      <c r="K344" s="56"/>
      <c r="L344" s="56"/>
    </row>
    <row r="345" spans="2:12">
      <c r="B345" s="52"/>
      <c r="C345" s="53"/>
      <c r="D345" s="53"/>
      <c r="E345" s="47"/>
      <c r="F345" s="53"/>
      <c r="G345" s="56"/>
      <c r="H345" s="56"/>
      <c r="I345" s="56"/>
      <c r="J345" s="56"/>
      <c r="K345" s="56"/>
      <c r="L345" s="56"/>
    </row>
    <row r="346" spans="2:12">
      <c r="B346" s="52"/>
      <c r="C346" s="53"/>
      <c r="D346" s="53"/>
      <c r="E346" s="47"/>
      <c r="F346" s="53"/>
      <c r="G346" s="56"/>
      <c r="H346" s="56"/>
      <c r="I346" s="56"/>
      <c r="J346" s="56"/>
      <c r="K346" s="56"/>
      <c r="L346" s="56"/>
    </row>
    <row r="347" spans="2:12">
      <c r="B347" s="52"/>
      <c r="C347" s="53"/>
      <c r="D347" s="53"/>
      <c r="E347" s="47"/>
      <c r="F347" s="53"/>
      <c r="G347" s="56"/>
      <c r="H347" s="56"/>
      <c r="I347" s="56"/>
      <c r="J347" s="56"/>
      <c r="K347" s="56"/>
      <c r="L347" s="56"/>
    </row>
    <row r="348" spans="2:12">
      <c r="B348" s="52"/>
      <c r="C348" s="53"/>
      <c r="D348" s="53"/>
      <c r="E348" s="47"/>
      <c r="F348" s="53"/>
      <c r="G348" s="56"/>
      <c r="H348" s="56"/>
      <c r="I348" s="56"/>
      <c r="J348" s="56"/>
      <c r="K348" s="56"/>
      <c r="L348" s="56"/>
    </row>
    <row r="349" spans="2:12">
      <c r="B349" s="52"/>
      <c r="C349" s="53"/>
      <c r="D349" s="53"/>
      <c r="E349" s="47"/>
      <c r="F349" s="53"/>
      <c r="G349" s="56"/>
      <c r="H349" s="56"/>
      <c r="I349" s="56"/>
      <c r="J349" s="56"/>
      <c r="K349" s="56"/>
      <c r="L349" s="56"/>
    </row>
    <row r="350" spans="2:12">
      <c r="B350" s="52"/>
      <c r="C350" s="53"/>
      <c r="D350" s="53"/>
      <c r="E350" s="47"/>
      <c r="F350" s="53"/>
      <c r="G350" s="56"/>
      <c r="H350" s="56"/>
      <c r="I350" s="56"/>
      <c r="J350" s="56"/>
      <c r="K350" s="56"/>
      <c r="L350" s="56"/>
    </row>
    <row r="351" spans="2:12">
      <c r="B351" s="52"/>
      <c r="C351" s="53"/>
      <c r="D351" s="53"/>
      <c r="E351" s="47"/>
      <c r="F351" s="53"/>
      <c r="G351" s="56"/>
      <c r="H351" s="56"/>
      <c r="I351" s="56"/>
      <c r="J351" s="56"/>
      <c r="K351" s="56"/>
      <c r="L351" s="56"/>
    </row>
    <row r="352" spans="2:12">
      <c r="B352" s="52"/>
      <c r="C352" s="53"/>
      <c r="D352" s="53"/>
      <c r="E352" s="57"/>
      <c r="F352" s="53"/>
      <c r="G352" s="56"/>
      <c r="H352" s="56"/>
      <c r="I352" s="56"/>
      <c r="J352" s="56"/>
      <c r="K352" s="56"/>
      <c r="L352" s="56"/>
    </row>
    <row r="353" spans="2:12">
      <c r="B353" s="52"/>
      <c r="C353" s="53"/>
      <c r="D353" s="53"/>
      <c r="E353" s="57"/>
      <c r="F353" s="53"/>
      <c r="G353" s="56"/>
      <c r="H353" s="56"/>
      <c r="I353" s="56"/>
      <c r="J353" s="56"/>
      <c r="K353" s="56"/>
      <c r="L353" s="56"/>
    </row>
    <row r="354" spans="2:12">
      <c r="B354" s="52"/>
      <c r="C354" s="53"/>
      <c r="D354" s="53"/>
      <c r="E354" s="57"/>
      <c r="F354" s="53"/>
      <c r="G354" s="56"/>
      <c r="H354" s="56"/>
      <c r="I354" s="56"/>
      <c r="J354" s="56"/>
      <c r="K354" s="56"/>
      <c r="L354" s="56"/>
    </row>
    <row r="355" spans="2:12">
      <c r="B355" s="52"/>
      <c r="C355" s="53"/>
      <c r="D355" s="53"/>
      <c r="E355" s="57"/>
      <c r="F355" s="53"/>
      <c r="G355" s="56"/>
      <c r="H355" s="56"/>
      <c r="I355" s="56"/>
      <c r="J355" s="56"/>
      <c r="K355" s="56"/>
      <c r="L355" s="56"/>
    </row>
    <row r="356" spans="2:12">
      <c r="B356" s="52"/>
      <c r="C356" s="53"/>
      <c r="D356" s="53"/>
      <c r="E356" s="57"/>
      <c r="F356" s="53"/>
      <c r="G356" s="56"/>
      <c r="H356" s="56"/>
      <c r="I356" s="56"/>
      <c r="J356" s="56"/>
      <c r="K356" s="56"/>
      <c r="L356" s="56"/>
    </row>
    <row r="357" spans="2:12">
      <c r="B357" s="52"/>
      <c r="C357" s="53"/>
      <c r="D357" s="53"/>
      <c r="E357" s="57"/>
      <c r="F357" s="53"/>
      <c r="G357" s="56"/>
      <c r="H357" s="56"/>
      <c r="I357" s="56"/>
      <c r="J357" s="56"/>
      <c r="K357" s="56"/>
      <c r="L357" s="56"/>
    </row>
    <row r="358" spans="2:12">
      <c r="B358" s="52"/>
      <c r="C358" s="53"/>
      <c r="D358" s="53"/>
      <c r="E358" s="47"/>
      <c r="F358" s="53"/>
      <c r="G358" s="56"/>
      <c r="H358" s="56"/>
      <c r="I358" s="56"/>
      <c r="J358" s="56"/>
      <c r="K358" s="56"/>
      <c r="L358" s="56"/>
    </row>
    <row r="359" spans="2:12">
      <c r="B359" s="52"/>
      <c r="C359" s="53"/>
      <c r="D359" s="53"/>
      <c r="E359" s="57"/>
      <c r="F359" s="53"/>
      <c r="G359" s="56"/>
      <c r="H359" s="56"/>
      <c r="I359" s="56"/>
      <c r="J359" s="56"/>
      <c r="K359" s="56"/>
      <c r="L359" s="56"/>
    </row>
    <row r="360" spans="2:12">
      <c r="B360" s="52"/>
      <c r="C360" s="53"/>
      <c r="D360" s="53"/>
      <c r="E360" s="47"/>
      <c r="F360" s="53"/>
      <c r="G360" s="56"/>
      <c r="H360" s="56"/>
      <c r="I360" s="56"/>
      <c r="J360" s="56"/>
      <c r="K360" s="56"/>
      <c r="L360" s="56"/>
    </row>
    <row r="361" spans="2:12">
      <c r="B361" s="52"/>
      <c r="C361" s="53"/>
      <c r="D361" s="53"/>
      <c r="E361" s="58"/>
      <c r="F361" s="53"/>
      <c r="G361" s="56"/>
      <c r="H361" s="56"/>
      <c r="I361" s="56"/>
      <c r="J361" s="56"/>
      <c r="K361" s="56"/>
      <c r="L361" s="56"/>
    </row>
    <row r="362" spans="2:12">
      <c r="B362" s="52"/>
      <c r="C362" s="53"/>
      <c r="D362" s="53"/>
      <c r="E362" s="47"/>
      <c r="F362" s="53"/>
      <c r="G362" s="56"/>
      <c r="H362" s="56"/>
      <c r="I362" s="56"/>
      <c r="J362" s="56"/>
      <c r="K362" s="56"/>
      <c r="L362" s="56"/>
    </row>
    <row r="363" spans="2:12">
      <c r="B363" s="52"/>
      <c r="C363" s="53"/>
      <c r="D363" s="53"/>
      <c r="E363" s="57"/>
      <c r="F363" s="53"/>
      <c r="G363" s="56"/>
      <c r="H363" s="56"/>
      <c r="I363" s="56"/>
      <c r="J363" s="56"/>
      <c r="K363" s="56"/>
      <c r="L363" s="56"/>
    </row>
    <row r="364" spans="2:12">
      <c r="B364" s="52"/>
      <c r="C364" s="53"/>
      <c r="D364" s="53"/>
      <c r="E364" s="47"/>
      <c r="F364" s="53"/>
      <c r="G364" s="56"/>
      <c r="H364" s="56"/>
      <c r="I364" s="56"/>
      <c r="J364" s="56"/>
      <c r="K364" s="56"/>
      <c r="L364" s="56"/>
    </row>
    <row r="365" spans="2:12">
      <c r="B365" s="52"/>
      <c r="C365" s="53"/>
      <c r="D365" s="53"/>
      <c r="E365" s="47"/>
      <c r="F365" s="53"/>
      <c r="G365" s="56"/>
      <c r="H365" s="56"/>
      <c r="I365" s="56"/>
      <c r="J365" s="56"/>
      <c r="K365" s="56"/>
      <c r="L365" s="56"/>
    </row>
    <row r="366" spans="2:12">
      <c r="B366" s="52"/>
      <c r="C366" s="53"/>
      <c r="D366" s="53"/>
      <c r="E366" s="47"/>
      <c r="F366" s="53"/>
      <c r="G366" s="56"/>
      <c r="H366" s="56"/>
      <c r="I366" s="56"/>
      <c r="J366" s="56"/>
      <c r="K366" s="56"/>
      <c r="L366" s="56"/>
    </row>
    <row r="367" spans="2:12">
      <c r="B367" s="52"/>
      <c r="C367" s="53"/>
      <c r="D367" s="53"/>
      <c r="E367" s="47"/>
      <c r="F367" s="53"/>
      <c r="G367" s="56"/>
      <c r="H367" s="56"/>
      <c r="I367" s="56"/>
      <c r="J367" s="56"/>
      <c r="K367" s="56"/>
      <c r="L367" s="56"/>
    </row>
    <row r="368" spans="2:12">
      <c r="B368" s="52"/>
      <c r="C368" s="53"/>
      <c r="D368" s="53"/>
      <c r="E368" s="47"/>
      <c r="F368" s="53"/>
      <c r="G368" s="56"/>
      <c r="H368" s="56"/>
      <c r="I368" s="56"/>
      <c r="J368" s="56"/>
      <c r="K368" s="56"/>
      <c r="L368" s="56"/>
    </row>
    <row r="369" spans="2:12">
      <c r="B369" s="52"/>
      <c r="C369" s="53"/>
      <c r="D369" s="53"/>
      <c r="E369" s="47"/>
      <c r="F369" s="53"/>
      <c r="G369" s="56"/>
      <c r="H369" s="56"/>
      <c r="I369" s="56"/>
      <c r="J369" s="56"/>
      <c r="K369" s="56"/>
      <c r="L369" s="56"/>
    </row>
    <row r="370" spans="2:12">
      <c r="B370" s="52"/>
      <c r="C370" s="53"/>
      <c r="D370" s="53"/>
      <c r="E370" s="47"/>
      <c r="F370" s="53"/>
      <c r="G370" s="56"/>
      <c r="H370" s="56"/>
      <c r="I370" s="56"/>
      <c r="J370" s="56"/>
      <c r="K370" s="56"/>
      <c r="L370" s="56"/>
    </row>
    <row r="371" spans="2:12">
      <c r="B371" s="52"/>
      <c r="C371" s="53"/>
      <c r="D371" s="53"/>
      <c r="E371" s="47"/>
      <c r="F371" s="53"/>
      <c r="G371" s="56"/>
      <c r="H371" s="56"/>
      <c r="I371" s="56"/>
      <c r="J371" s="56"/>
      <c r="K371" s="56"/>
      <c r="L371" s="56"/>
    </row>
    <row r="372" spans="2:12">
      <c r="B372" s="52"/>
      <c r="C372" s="53"/>
      <c r="D372" s="53"/>
      <c r="E372" s="47"/>
      <c r="F372" s="53"/>
      <c r="G372" s="56"/>
      <c r="H372" s="56"/>
      <c r="I372" s="56"/>
      <c r="J372" s="56"/>
      <c r="K372" s="56"/>
      <c r="L372" s="56"/>
    </row>
    <row r="373" spans="2:12">
      <c r="B373" s="52"/>
      <c r="C373" s="53"/>
      <c r="D373" s="53"/>
      <c r="E373" s="57"/>
      <c r="F373" s="53"/>
      <c r="G373" s="56"/>
      <c r="H373" s="56"/>
      <c r="I373" s="56"/>
      <c r="J373" s="56"/>
      <c r="K373" s="56"/>
      <c r="L373" s="56"/>
    </row>
    <row r="374" spans="2:12">
      <c r="B374" s="52"/>
      <c r="C374" s="53"/>
      <c r="D374" s="53"/>
      <c r="E374" s="57"/>
      <c r="F374" s="53"/>
      <c r="G374" s="56"/>
      <c r="H374" s="56"/>
      <c r="I374" s="56"/>
      <c r="J374" s="56"/>
      <c r="K374" s="56"/>
      <c r="L374" s="56"/>
    </row>
    <row r="375" spans="2:12">
      <c r="B375" s="52"/>
      <c r="C375" s="53"/>
      <c r="D375" s="53"/>
      <c r="E375" s="57"/>
      <c r="F375" s="53"/>
      <c r="G375" s="56"/>
      <c r="H375" s="56"/>
      <c r="I375" s="56"/>
      <c r="J375" s="56"/>
      <c r="K375" s="56"/>
      <c r="L375" s="56"/>
    </row>
    <row r="376" spans="2:12">
      <c r="B376" s="52"/>
      <c r="C376" s="53"/>
      <c r="D376" s="53"/>
      <c r="E376" s="57"/>
      <c r="F376" s="53"/>
      <c r="G376" s="56"/>
      <c r="H376" s="56"/>
      <c r="I376" s="56"/>
      <c r="J376" s="56"/>
      <c r="K376" s="56"/>
      <c r="L376" s="56"/>
    </row>
    <row r="377" spans="2:12">
      <c r="B377" s="52"/>
      <c r="C377" s="53"/>
      <c r="D377" s="53"/>
      <c r="E377" s="57"/>
      <c r="F377" s="53"/>
      <c r="G377" s="56"/>
      <c r="H377" s="56"/>
      <c r="I377" s="56"/>
      <c r="J377" s="56"/>
      <c r="K377" s="56"/>
      <c r="L377" s="56"/>
    </row>
    <row r="378" spans="2:12">
      <c r="B378" s="52"/>
      <c r="C378" s="53"/>
      <c r="D378" s="53"/>
      <c r="E378" s="57"/>
      <c r="F378" s="53"/>
      <c r="G378" s="56"/>
      <c r="H378" s="56"/>
      <c r="I378" s="56"/>
      <c r="J378" s="56"/>
      <c r="K378" s="56"/>
      <c r="L378" s="56"/>
    </row>
    <row r="379" spans="2:12">
      <c r="B379" s="52"/>
      <c r="C379" s="53"/>
      <c r="D379" s="53"/>
      <c r="E379" s="47"/>
      <c r="F379" s="53"/>
      <c r="G379" s="56"/>
      <c r="H379" s="56"/>
      <c r="I379" s="56"/>
      <c r="J379" s="56"/>
      <c r="K379" s="56"/>
      <c r="L379" s="56"/>
    </row>
    <row r="380" spans="2:12">
      <c r="B380" s="52"/>
      <c r="C380" s="53"/>
      <c r="D380" s="53"/>
      <c r="E380" s="57"/>
      <c r="F380" s="53"/>
      <c r="G380" s="56"/>
      <c r="H380" s="56"/>
      <c r="I380" s="56"/>
      <c r="J380" s="56"/>
      <c r="K380" s="56"/>
      <c r="L380" s="56"/>
    </row>
    <row r="381" spans="2:12">
      <c r="B381" s="52"/>
      <c r="C381" s="53"/>
      <c r="D381" s="53"/>
      <c r="E381" s="47"/>
      <c r="F381" s="53"/>
      <c r="G381" s="56"/>
      <c r="H381" s="56"/>
      <c r="I381" s="56"/>
      <c r="J381" s="56"/>
      <c r="K381" s="56"/>
      <c r="L381" s="56"/>
    </row>
    <row r="382" spans="2:12">
      <c r="B382" s="52"/>
      <c r="C382" s="53"/>
      <c r="D382" s="53"/>
      <c r="E382" s="58"/>
      <c r="F382" s="53"/>
      <c r="G382" s="56"/>
      <c r="H382" s="56"/>
      <c r="I382" s="56"/>
      <c r="J382" s="56"/>
      <c r="K382" s="56"/>
      <c r="L382" s="56"/>
    </row>
    <row r="383" spans="2:12">
      <c r="B383" s="52"/>
      <c r="C383" s="53"/>
      <c r="D383" s="53"/>
      <c r="E383" s="47"/>
      <c r="F383" s="53"/>
      <c r="G383" s="56"/>
      <c r="H383" s="56"/>
      <c r="I383" s="56"/>
      <c r="J383" s="56"/>
      <c r="K383" s="56"/>
      <c r="L383" s="56"/>
    </row>
    <row r="384" spans="2:12">
      <c r="B384" s="52"/>
      <c r="C384" s="53"/>
      <c r="D384" s="53"/>
      <c r="E384" s="57"/>
      <c r="F384" s="53"/>
      <c r="G384" s="56"/>
      <c r="H384" s="56"/>
      <c r="I384" s="56"/>
      <c r="J384" s="56"/>
      <c r="K384" s="56"/>
      <c r="L384" s="56"/>
    </row>
    <row r="385" spans="2:12">
      <c r="B385" s="52"/>
      <c r="C385" s="53"/>
      <c r="D385" s="53"/>
      <c r="E385" s="47"/>
      <c r="F385" s="53"/>
      <c r="G385" s="56"/>
      <c r="H385" s="56"/>
      <c r="I385" s="56"/>
      <c r="J385" s="56"/>
      <c r="K385" s="56"/>
      <c r="L385" s="56"/>
    </row>
    <row r="386" spans="2:12">
      <c r="B386" s="52"/>
      <c r="C386" s="53"/>
      <c r="D386" s="53"/>
      <c r="E386" s="47"/>
      <c r="F386" s="53"/>
      <c r="G386" s="56"/>
      <c r="H386" s="56"/>
      <c r="I386" s="56"/>
      <c r="J386" s="56"/>
      <c r="K386" s="56"/>
      <c r="L386" s="56"/>
    </row>
    <row r="387" spans="2:12">
      <c r="B387" s="52"/>
      <c r="C387" s="53"/>
      <c r="D387" s="53"/>
      <c r="E387" s="47"/>
      <c r="F387" s="53"/>
      <c r="G387" s="56"/>
      <c r="H387" s="56"/>
      <c r="I387" s="56"/>
      <c r="J387" s="56"/>
      <c r="K387" s="56"/>
      <c r="L387" s="56"/>
    </row>
    <row r="388" spans="2:12">
      <c r="B388" s="52"/>
      <c r="C388" s="53"/>
      <c r="D388" s="53"/>
      <c r="E388" s="47"/>
      <c r="F388" s="53"/>
      <c r="G388" s="56"/>
      <c r="H388" s="56"/>
      <c r="I388" s="56"/>
      <c r="J388" s="56"/>
      <c r="K388" s="56"/>
      <c r="L388" s="56"/>
    </row>
    <row r="389" spans="2:12">
      <c r="B389" s="52"/>
      <c r="C389" s="53"/>
      <c r="D389" s="53"/>
      <c r="E389" s="47"/>
      <c r="F389" s="53"/>
      <c r="G389" s="56"/>
      <c r="H389" s="56"/>
      <c r="I389" s="56"/>
      <c r="J389" s="56"/>
      <c r="K389" s="56"/>
      <c r="L389" s="56"/>
    </row>
    <row r="390" spans="2:12">
      <c r="B390" s="52"/>
      <c r="C390" s="53"/>
      <c r="D390" s="53"/>
      <c r="E390" s="47"/>
      <c r="F390" s="53"/>
      <c r="G390" s="56"/>
      <c r="H390" s="56"/>
      <c r="I390" s="56"/>
      <c r="J390" s="56"/>
      <c r="K390" s="56"/>
      <c r="L390" s="56"/>
    </row>
    <row r="391" spans="2:12">
      <c r="B391" s="52"/>
      <c r="C391" s="53"/>
      <c r="D391" s="53"/>
      <c r="E391" s="47"/>
      <c r="F391" s="53"/>
      <c r="G391" s="56"/>
      <c r="H391" s="56"/>
      <c r="I391" s="56"/>
      <c r="J391" s="56"/>
      <c r="K391" s="56"/>
      <c r="L391" s="56"/>
    </row>
    <row r="392" spans="2:12">
      <c r="B392" s="52"/>
      <c r="C392" s="53"/>
      <c r="D392" s="53"/>
      <c r="E392" s="47"/>
      <c r="F392" s="53"/>
      <c r="G392" s="56"/>
      <c r="H392" s="56"/>
      <c r="I392" s="56"/>
      <c r="J392" s="56"/>
      <c r="K392" s="56"/>
      <c r="L392" s="56"/>
    </row>
    <row r="393" spans="2:12">
      <c r="B393" s="52"/>
      <c r="C393" s="53"/>
      <c r="D393" s="53"/>
      <c r="E393" s="47"/>
      <c r="F393" s="53"/>
      <c r="G393" s="56"/>
      <c r="H393" s="56"/>
      <c r="I393" s="56"/>
      <c r="J393" s="56"/>
      <c r="K393" s="56"/>
      <c r="L393" s="56"/>
    </row>
    <row r="394" spans="2:12">
      <c r="B394" s="52"/>
      <c r="C394" s="53"/>
      <c r="D394" s="53"/>
      <c r="E394" s="57"/>
      <c r="F394" s="53"/>
      <c r="G394" s="56"/>
      <c r="H394" s="56"/>
      <c r="I394" s="56"/>
      <c r="J394" s="56"/>
      <c r="K394" s="56"/>
      <c r="L394" s="56"/>
    </row>
    <row r="395" spans="2:12">
      <c r="B395" s="52"/>
      <c r="C395" s="53"/>
      <c r="D395" s="53"/>
      <c r="E395" s="57"/>
      <c r="F395" s="53"/>
      <c r="G395" s="56"/>
      <c r="H395" s="56"/>
      <c r="I395" s="56"/>
      <c r="J395" s="56"/>
      <c r="K395" s="56"/>
      <c r="L395" s="56"/>
    </row>
    <row r="396" spans="2:12">
      <c r="B396" s="52"/>
      <c r="C396" s="53"/>
      <c r="D396" s="53"/>
      <c r="E396" s="57"/>
      <c r="F396" s="53"/>
      <c r="G396" s="56"/>
      <c r="H396" s="56"/>
      <c r="I396" s="56"/>
      <c r="J396" s="56"/>
      <c r="K396" s="56"/>
      <c r="L396" s="56"/>
    </row>
    <row r="397" spans="2:12">
      <c r="B397" s="52"/>
      <c r="C397" s="53"/>
      <c r="D397" s="53"/>
      <c r="E397" s="57"/>
      <c r="F397" s="53"/>
      <c r="G397" s="56"/>
      <c r="H397" s="56"/>
      <c r="I397" s="56"/>
      <c r="J397" s="56"/>
      <c r="K397" s="56"/>
      <c r="L397" s="56"/>
    </row>
    <row r="398" spans="2:12">
      <c r="B398" s="52"/>
      <c r="C398" s="53"/>
      <c r="D398" s="53"/>
      <c r="E398" s="57"/>
      <c r="F398" s="53"/>
      <c r="G398" s="56"/>
      <c r="H398" s="56"/>
      <c r="I398" s="56"/>
      <c r="J398" s="56"/>
      <c r="K398" s="56"/>
      <c r="L398" s="56"/>
    </row>
    <row r="399" spans="2:12">
      <c r="B399" s="52"/>
      <c r="C399" s="53"/>
      <c r="D399" s="53"/>
      <c r="E399" s="57"/>
      <c r="F399" s="53"/>
      <c r="G399" s="56"/>
      <c r="H399" s="56"/>
      <c r="I399" s="56"/>
      <c r="J399" s="56"/>
      <c r="K399" s="56"/>
      <c r="L399" s="56"/>
    </row>
    <row r="400" spans="2:12">
      <c r="B400" s="52"/>
      <c r="C400" s="53"/>
      <c r="D400" s="53"/>
      <c r="E400" s="47"/>
      <c r="F400" s="53"/>
      <c r="G400" s="56"/>
      <c r="H400" s="56"/>
      <c r="I400" s="56"/>
      <c r="J400" s="56"/>
      <c r="K400" s="56"/>
      <c r="L400" s="56"/>
    </row>
    <row r="401" spans="2:12">
      <c r="B401" s="52"/>
      <c r="C401" s="53"/>
      <c r="D401" s="53"/>
      <c r="E401" s="57"/>
      <c r="F401" s="53"/>
      <c r="G401" s="56"/>
      <c r="H401" s="56"/>
      <c r="I401" s="56"/>
      <c r="J401" s="56"/>
      <c r="K401" s="56"/>
      <c r="L401" s="56"/>
    </row>
    <row r="402" spans="2:12">
      <c r="B402" s="52"/>
      <c r="C402" s="53"/>
      <c r="D402" s="53"/>
      <c r="E402" s="47"/>
      <c r="F402" s="53"/>
      <c r="G402" s="56"/>
      <c r="H402" s="56"/>
      <c r="I402" s="56"/>
      <c r="J402" s="56"/>
      <c r="K402" s="56"/>
      <c r="L402" s="56"/>
    </row>
    <row r="403" spans="2:12">
      <c r="B403" s="52"/>
      <c r="C403" s="53"/>
      <c r="D403" s="53"/>
      <c r="E403" s="58"/>
      <c r="F403" s="53"/>
      <c r="G403" s="56"/>
      <c r="H403" s="56"/>
      <c r="I403" s="56"/>
      <c r="J403" s="56"/>
      <c r="K403" s="56"/>
      <c r="L403" s="56"/>
    </row>
    <row r="404" spans="2:12">
      <c r="B404" s="52"/>
      <c r="C404" s="53"/>
      <c r="D404" s="53"/>
      <c r="E404" s="47"/>
      <c r="F404" s="53"/>
      <c r="G404" s="56"/>
      <c r="H404" s="56"/>
      <c r="I404" s="56"/>
      <c r="J404" s="56"/>
      <c r="K404" s="56"/>
      <c r="L404" s="56"/>
    </row>
    <row r="405" spans="2:12">
      <c r="B405" s="52"/>
      <c r="C405" s="53"/>
      <c r="D405" s="53"/>
      <c r="E405" s="57"/>
      <c r="F405" s="53"/>
      <c r="G405" s="56"/>
      <c r="H405" s="56"/>
      <c r="I405" s="56"/>
      <c r="J405" s="56"/>
      <c r="K405" s="56"/>
      <c r="L405" s="56"/>
    </row>
    <row r="406" spans="2:12">
      <c r="B406" s="52"/>
      <c r="C406" s="53"/>
      <c r="D406" s="53"/>
      <c r="E406" s="47"/>
      <c r="F406" s="53"/>
      <c r="G406" s="56"/>
      <c r="H406" s="56"/>
      <c r="I406" s="56"/>
      <c r="J406" s="56"/>
      <c r="K406" s="56"/>
      <c r="L406" s="56"/>
    </row>
    <row r="407" spans="2:12">
      <c r="B407" s="52"/>
      <c r="C407" s="53"/>
      <c r="D407" s="53"/>
      <c r="E407" s="47"/>
      <c r="F407" s="53"/>
      <c r="G407" s="56"/>
      <c r="H407" s="56"/>
      <c r="I407" s="56"/>
      <c r="J407" s="56"/>
      <c r="K407" s="56"/>
      <c r="L407" s="56"/>
    </row>
    <row r="408" spans="2:12">
      <c r="B408" s="52"/>
      <c r="C408" s="53"/>
      <c r="D408" s="53"/>
      <c r="E408" s="47"/>
      <c r="F408" s="53"/>
      <c r="G408" s="56"/>
      <c r="H408" s="56"/>
      <c r="I408" s="56"/>
      <c r="J408" s="56"/>
      <c r="K408" s="56"/>
      <c r="L408" s="56"/>
    </row>
    <row r="409" spans="2:12">
      <c r="B409" s="52"/>
      <c r="C409" s="53"/>
      <c r="D409" s="53"/>
      <c r="E409" s="47"/>
      <c r="F409" s="53"/>
      <c r="G409" s="56"/>
      <c r="H409" s="56"/>
      <c r="I409" s="56"/>
      <c r="J409" s="56"/>
      <c r="K409" s="56"/>
      <c r="L409" s="56"/>
    </row>
    <row r="410" spans="2:12">
      <c r="B410" s="52"/>
      <c r="C410" s="53"/>
      <c r="D410" s="53"/>
      <c r="E410" s="47"/>
      <c r="F410" s="53"/>
      <c r="G410" s="56"/>
      <c r="H410" s="56"/>
      <c r="I410" s="56"/>
      <c r="J410" s="56"/>
      <c r="K410" s="56"/>
      <c r="L410" s="56"/>
    </row>
    <row r="411" spans="2:12">
      <c r="B411" s="52"/>
      <c r="C411" s="53"/>
      <c r="D411" s="53"/>
      <c r="E411" s="47"/>
      <c r="F411" s="53"/>
      <c r="G411" s="56"/>
      <c r="H411" s="56"/>
      <c r="I411" s="56"/>
      <c r="J411" s="56"/>
      <c r="K411" s="56"/>
      <c r="L411" s="56"/>
    </row>
    <row r="412" spans="2:12">
      <c r="B412" s="52"/>
      <c r="C412" s="53"/>
      <c r="D412" s="53"/>
      <c r="E412" s="47"/>
      <c r="F412" s="53"/>
      <c r="G412" s="56"/>
      <c r="H412" s="56"/>
      <c r="I412" s="56"/>
      <c r="J412" s="56"/>
      <c r="K412" s="56"/>
      <c r="L412" s="56"/>
    </row>
    <row r="413" spans="2:12">
      <c r="B413" s="52"/>
      <c r="C413" s="53"/>
      <c r="D413" s="53"/>
      <c r="E413" s="47"/>
      <c r="F413" s="53"/>
      <c r="G413" s="56"/>
      <c r="H413" s="56"/>
      <c r="I413" s="56"/>
      <c r="J413" s="56"/>
      <c r="K413" s="56"/>
      <c r="L413" s="56"/>
    </row>
    <row r="414" spans="2:12">
      <c r="B414" s="52"/>
      <c r="C414" s="53"/>
      <c r="D414" s="53"/>
      <c r="E414" s="47"/>
      <c r="F414" s="53"/>
      <c r="G414" s="56"/>
      <c r="H414" s="56"/>
      <c r="I414" s="56"/>
      <c r="J414" s="56"/>
      <c r="K414" s="56"/>
      <c r="L414" s="56"/>
    </row>
    <row r="415" spans="2:12">
      <c r="B415" s="52"/>
      <c r="C415" s="53"/>
      <c r="D415" s="53"/>
      <c r="E415" s="57"/>
      <c r="F415" s="53"/>
      <c r="G415" s="56"/>
      <c r="H415" s="56"/>
      <c r="I415" s="56"/>
      <c r="J415" s="56"/>
      <c r="K415" s="56"/>
      <c r="L415" s="56"/>
    </row>
    <row r="416" spans="2:12">
      <c r="B416" s="52"/>
      <c r="C416" s="53"/>
      <c r="D416" s="53"/>
      <c r="E416" s="57"/>
      <c r="F416" s="53"/>
      <c r="G416" s="56"/>
      <c r="H416" s="56"/>
      <c r="I416" s="56"/>
      <c r="J416" s="56"/>
      <c r="K416" s="56"/>
      <c r="L416" s="56"/>
    </row>
    <row r="417" spans="2:12">
      <c r="B417" s="52"/>
      <c r="C417" s="53"/>
      <c r="D417" s="53"/>
      <c r="E417" s="57"/>
      <c r="F417" s="53"/>
      <c r="G417" s="56"/>
      <c r="H417" s="56"/>
      <c r="I417" s="56"/>
      <c r="J417" s="56"/>
      <c r="K417" s="56"/>
      <c r="L417" s="56"/>
    </row>
    <row r="418" spans="2:12">
      <c r="B418" s="52"/>
      <c r="C418" s="53"/>
      <c r="D418" s="53"/>
      <c r="E418" s="57"/>
      <c r="F418" s="53"/>
      <c r="G418" s="56"/>
      <c r="H418" s="56"/>
      <c r="I418" s="56"/>
      <c r="J418" s="56"/>
      <c r="K418" s="56"/>
      <c r="L418" s="56"/>
    </row>
    <row r="419" spans="2:12">
      <c r="B419" s="52"/>
      <c r="C419" s="53"/>
      <c r="D419" s="53"/>
      <c r="E419" s="57"/>
      <c r="F419" s="53"/>
      <c r="G419" s="56"/>
      <c r="H419" s="56"/>
      <c r="I419" s="56"/>
      <c r="J419" s="56"/>
      <c r="K419" s="56"/>
      <c r="L419" s="56"/>
    </row>
    <row r="420" spans="2:12">
      <c r="B420" s="52"/>
      <c r="C420" s="53"/>
      <c r="D420" s="53"/>
      <c r="E420" s="57"/>
      <c r="F420" s="53"/>
      <c r="G420" s="56"/>
      <c r="H420" s="56"/>
      <c r="I420" s="56"/>
      <c r="J420" s="56"/>
      <c r="K420" s="56"/>
      <c r="L420" s="56"/>
    </row>
    <row r="421" spans="2:12">
      <c r="B421" s="52"/>
      <c r="C421" s="53"/>
      <c r="D421" s="53"/>
      <c r="E421" s="47"/>
      <c r="F421" s="53"/>
      <c r="G421" s="56"/>
      <c r="H421" s="56"/>
      <c r="I421" s="56"/>
      <c r="J421" s="56"/>
      <c r="K421" s="56"/>
      <c r="L421" s="56"/>
    </row>
    <row r="422" spans="2:12">
      <c r="B422" s="52"/>
      <c r="C422" s="53"/>
      <c r="D422" s="53"/>
      <c r="E422" s="57"/>
      <c r="F422" s="53"/>
      <c r="G422" s="56"/>
      <c r="H422" s="56"/>
      <c r="I422" s="56"/>
      <c r="J422" s="56"/>
      <c r="K422" s="56"/>
      <c r="L422" s="56"/>
    </row>
    <row r="423" spans="2:12">
      <c r="B423" s="52"/>
      <c r="C423" s="53"/>
      <c r="D423" s="53"/>
      <c r="E423" s="47"/>
      <c r="F423" s="53"/>
      <c r="G423" s="56"/>
      <c r="H423" s="56"/>
      <c r="I423" s="56"/>
      <c r="J423" s="56"/>
      <c r="K423" s="56"/>
      <c r="L423" s="56"/>
    </row>
    <row r="424" spans="2:12">
      <c r="B424" s="52"/>
      <c r="C424" s="53"/>
      <c r="D424" s="53"/>
      <c r="E424" s="58"/>
      <c r="F424" s="53"/>
      <c r="G424" s="56"/>
      <c r="H424" s="56"/>
      <c r="I424" s="56"/>
      <c r="J424" s="56"/>
      <c r="K424" s="56"/>
      <c r="L424" s="56"/>
    </row>
    <row r="425" spans="2:12">
      <c r="B425" s="52"/>
      <c r="C425" s="53"/>
      <c r="D425" s="53"/>
      <c r="E425" s="47"/>
      <c r="F425" s="53"/>
      <c r="G425" s="56"/>
      <c r="H425" s="56"/>
      <c r="I425" s="56"/>
      <c r="J425" s="56"/>
      <c r="K425" s="56"/>
      <c r="L425" s="56"/>
    </row>
    <row r="426" spans="2:12">
      <c r="B426" s="52"/>
      <c r="C426" s="53"/>
      <c r="D426" s="53"/>
      <c r="E426" s="57"/>
      <c r="F426" s="53"/>
      <c r="G426" s="56"/>
      <c r="H426" s="56"/>
      <c r="I426" s="56"/>
      <c r="J426" s="56"/>
      <c r="K426" s="56"/>
      <c r="L426" s="56"/>
    </row>
    <row r="427" spans="2:12">
      <c r="B427" s="52"/>
      <c r="C427" s="53"/>
      <c r="D427" s="53"/>
      <c r="E427" s="47"/>
      <c r="F427" s="53"/>
      <c r="G427" s="56"/>
      <c r="H427" s="56"/>
      <c r="I427" s="56"/>
      <c r="J427" s="56"/>
      <c r="K427" s="56"/>
      <c r="L427" s="56"/>
    </row>
    <row r="428" spans="2:12">
      <c r="B428" s="52"/>
      <c r="C428" s="53"/>
      <c r="D428" s="53"/>
      <c r="E428" s="47"/>
      <c r="F428" s="53"/>
      <c r="G428" s="56"/>
      <c r="H428" s="56"/>
      <c r="I428" s="56"/>
      <c r="J428" s="56"/>
      <c r="K428" s="56"/>
      <c r="L428" s="56"/>
    </row>
    <row r="429" spans="2:12">
      <c r="B429" s="52"/>
      <c r="C429" s="53"/>
      <c r="D429" s="53"/>
      <c r="E429" s="47"/>
      <c r="F429" s="53"/>
      <c r="G429" s="56"/>
      <c r="H429" s="56"/>
      <c r="I429" s="56"/>
      <c r="J429" s="56"/>
      <c r="K429" s="56"/>
      <c r="L429" s="56"/>
    </row>
    <row r="430" spans="2:12">
      <c r="B430" s="52"/>
      <c r="C430" s="53"/>
      <c r="D430" s="53"/>
      <c r="E430" s="47"/>
      <c r="F430" s="53"/>
      <c r="G430" s="56"/>
      <c r="H430" s="56"/>
      <c r="I430" s="56"/>
      <c r="J430" s="56"/>
      <c r="K430" s="56"/>
      <c r="L430" s="56"/>
    </row>
    <row r="431" spans="2:12">
      <c r="B431" s="52"/>
      <c r="C431" s="53"/>
      <c r="D431" s="53"/>
      <c r="E431" s="47"/>
      <c r="F431" s="53"/>
      <c r="G431" s="56"/>
      <c r="H431" s="56"/>
      <c r="I431" s="56"/>
      <c r="J431" s="56"/>
      <c r="K431" s="56"/>
      <c r="L431" s="56"/>
    </row>
    <row r="432" spans="2:12">
      <c r="B432" s="52"/>
      <c r="C432" s="53"/>
      <c r="D432" s="53"/>
      <c r="E432" s="47"/>
      <c r="F432" s="53"/>
      <c r="G432" s="56"/>
      <c r="H432" s="56"/>
      <c r="I432" s="56"/>
      <c r="J432" s="56"/>
      <c r="K432" s="56"/>
      <c r="L432" s="56"/>
    </row>
    <row r="433" spans="2:12">
      <c r="B433" s="52"/>
      <c r="C433" s="53"/>
      <c r="D433" s="53"/>
      <c r="E433" s="47"/>
      <c r="F433" s="53"/>
      <c r="G433" s="56"/>
      <c r="H433" s="56"/>
      <c r="I433" s="56"/>
      <c r="J433" s="56"/>
      <c r="K433" s="56"/>
      <c r="L433" s="56"/>
    </row>
    <row r="434" spans="2:12">
      <c r="B434" s="52"/>
      <c r="C434" s="53"/>
      <c r="D434" s="53"/>
      <c r="E434" s="47"/>
      <c r="F434" s="53"/>
      <c r="G434" s="56"/>
      <c r="H434" s="56"/>
      <c r="I434" s="56"/>
      <c r="J434" s="56"/>
      <c r="K434" s="56"/>
      <c r="L434" s="56"/>
    </row>
    <row r="435" spans="2:12">
      <c r="B435" s="52"/>
      <c r="C435" s="53"/>
      <c r="D435" s="53"/>
      <c r="E435" s="47"/>
      <c r="F435" s="53"/>
      <c r="G435" s="56"/>
      <c r="H435" s="56"/>
      <c r="I435" s="56"/>
      <c r="J435" s="56"/>
      <c r="K435" s="56"/>
      <c r="L435" s="56"/>
    </row>
    <row r="436" spans="2:12">
      <c r="B436" s="52"/>
      <c r="C436" s="53"/>
      <c r="D436" s="53"/>
      <c r="E436" s="57"/>
      <c r="F436" s="53"/>
      <c r="G436" s="56"/>
      <c r="H436" s="56"/>
      <c r="I436" s="56"/>
      <c r="J436" s="56"/>
      <c r="K436" s="56"/>
      <c r="L436" s="56"/>
    </row>
    <row r="437" spans="2:12">
      <c r="B437" s="52"/>
      <c r="C437" s="53"/>
      <c r="D437" s="53"/>
      <c r="E437" s="57"/>
      <c r="F437" s="53"/>
      <c r="G437" s="56"/>
      <c r="H437" s="56"/>
      <c r="I437" s="56"/>
      <c r="J437" s="56"/>
      <c r="K437" s="56"/>
      <c r="L437" s="56"/>
    </row>
    <row r="438" spans="2:12">
      <c r="B438" s="52"/>
      <c r="C438" s="53"/>
      <c r="D438" s="53"/>
      <c r="E438" s="57"/>
      <c r="F438" s="53"/>
      <c r="G438" s="56"/>
      <c r="H438" s="56"/>
      <c r="I438" s="56"/>
      <c r="J438" s="56"/>
      <c r="K438" s="56"/>
      <c r="L438" s="56"/>
    </row>
    <row r="439" spans="2:12">
      <c r="B439" s="52"/>
      <c r="C439" s="53"/>
      <c r="D439" s="53"/>
      <c r="E439" s="57"/>
      <c r="F439" s="53"/>
      <c r="G439" s="56"/>
      <c r="H439" s="56"/>
      <c r="I439" s="56"/>
      <c r="J439" s="56"/>
      <c r="K439" s="56"/>
      <c r="L439" s="56"/>
    </row>
    <row r="440" spans="2:12">
      <c r="B440" s="52"/>
      <c r="C440" s="53"/>
      <c r="D440" s="53"/>
      <c r="E440" s="57"/>
      <c r="F440" s="53"/>
      <c r="G440" s="56"/>
      <c r="H440" s="56"/>
      <c r="I440" s="56"/>
      <c r="J440" s="56"/>
      <c r="K440" s="56"/>
      <c r="L440" s="56"/>
    </row>
    <row r="441" spans="2:12">
      <c r="B441" s="52"/>
      <c r="C441" s="53"/>
      <c r="D441" s="53"/>
      <c r="E441" s="57"/>
      <c r="F441" s="53"/>
      <c r="G441" s="56"/>
      <c r="H441" s="56"/>
      <c r="I441" s="56"/>
      <c r="J441" s="56"/>
      <c r="K441" s="56"/>
      <c r="L441" s="56"/>
    </row>
    <row r="442" spans="2:12">
      <c r="B442" s="52"/>
      <c r="C442" s="53"/>
      <c r="D442" s="53"/>
      <c r="E442" s="47"/>
      <c r="F442" s="53"/>
      <c r="G442" s="56"/>
      <c r="H442" s="56"/>
      <c r="I442" s="56"/>
      <c r="J442" s="56"/>
      <c r="K442" s="56"/>
      <c r="L442" s="56"/>
    </row>
    <row r="443" spans="2:12">
      <c r="B443" s="52"/>
      <c r="C443" s="53"/>
      <c r="D443" s="53"/>
      <c r="E443" s="57"/>
      <c r="F443" s="53"/>
      <c r="G443" s="56"/>
      <c r="H443" s="56"/>
      <c r="I443" s="56"/>
      <c r="J443" s="56"/>
      <c r="K443" s="56"/>
      <c r="L443" s="56"/>
    </row>
    <row r="444" spans="2:12">
      <c r="B444" s="52"/>
      <c r="C444" s="53"/>
      <c r="D444" s="53"/>
      <c r="E444" s="47"/>
      <c r="F444" s="53"/>
      <c r="G444" s="56"/>
      <c r="H444" s="56"/>
      <c r="I444" s="56"/>
      <c r="J444" s="56"/>
      <c r="K444" s="56"/>
      <c r="L444" s="56"/>
    </row>
    <row r="445" spans="2:12">
      <c r="B445" s="52"/>
      <c r="C445" s="53"/>
      <c r="D445" s="53"/>
      <c r="E445" s="58"/>
      <c r="F445" s="53"/>
      <c r="G445" s="56"/>
      <c r="H445" s="56"/>
      <c r="I445" s="56"/>
      <c r="J445" s="56"/>
      <c r="K445" s="56"/>
      <c r="L445" s="56"/>
    </row>
    <row r="446" spans="2:12">
      <c r="B446" s="52"/>
      <c r="C446" s="53"/>
      <c r="D446" s="53"/>
      <c r="E446" s="47"/>
      <c r="F446" s="53"/>
      <c r="G446" s="56"/>
      <c r="H446" s="56"/>
      <c r="I446" s="56"/>
      <c r="J446" s="56"/>
      <c r="K446" s="56"/>
      <c r="L446" s="56"/>
    </row>
    <row r="447" spans="2:12">
      <c r="B447" s="52"/>
      <c r="C447" s="53"/>
      <c r="D447" s="53"/>
      <c r="E447" s="57"/>
      <c r="F447" s="53"/>
      <c r="G447" s="56"/>
      <c r="H447" s="56"/>
      <c r="I447" s="56"/>
      <c r="J447" s="56"/>
      <c r="K447" s="56"/>
      <c r="L447" s="56"/>
    </row>
    <row r="448" spans="2:12">
      <c r="B448" s="52"/>
      <c r="C448" s="53"/>
      <c r="D448" s="53"/>
      <c r="E448" s="47"/>
      <c r="F448" s="53"/>
      <c r="G448" s="56"/>
      <c r="H448" s="56"/>
      <c r="I448" s="56"/>
      <c r="J448" s="56"/>
      <c r="K448" s="56"/>
      <c r="L448" s="56"/>
    </row>
    <row r="449" spans="2:12">
      <c r="B449" s="52"/>
      <c r="C449" s="53"/>
      <c r="D449" s="53"/>
      <c r="E449" s="47"/>
      <c r="F449" s="53"/>
      <c r="G449" s="56"/>
      <c r="H449" s="56"/>
      <c r="I449" s="56"/>
      <c r="J449" s="56"/>
      <c r="K449" s="56"/>
      <c r="L449" s="56"/>
    </row>
    <row r="450" spans="2:12">
      <c r="B450" s="52"/>
      <c r="C450" s="53"/>
      <c r="D450" s="53"/>
      <c r="E450" s="47"/>
      <c r="F450" s="53"/>
      <c r="G450" s="56"/>
      <c r="H450" s="56"/>
      <c r="I450" s="56"/>
      <c r="J450" s="56"/>
      <c r="K450" s="56"/>
      <c r="L450" s="56"/>
    </row>
    <row r="451" spans="2:12">
      <c r="B451" s="52"/>
      <c r="C451" s="53"/>
      <c r="D451" s="53"/>
      <c r="E451" s="47"/>
      <c r="F451" s="53"/>
      <c r="G451" s="56"/>
      <c r="H451" s="56"/>
      <c r="I451" s="56"/>
      <c r="J451" s="56"/>
      <c r="K451" s="56"/>
      <c r="L451" s="56"/>
    </row>
    <row r="452" spans="2:12">
      <c r="B452" s="52"/>
      <c r="C452" s="53"/>
      <c r="D452" s="53"/>
      <c r="E452" s="47"/>
      <c r="F452" s="53"/>
      <c r="G452" s="56"/>
      <c r="H452" s="56"/>
      <c r="I452" s="56"/>
      <c r="J452" s="56"/>
      <c r="K452" s="56"/>
      <c r="L452" s="56"/>
    </row>
    <row r="453" spans="2:12">
      <c r="B453" s="52"/>
      <c r="C453" s="53"/>
      <c r="D453" s="53"/>
      <c r="E453" s="47"/>
      <c r="F453" s="53"/>
      <c r="G453" s="56"/>
      <c r="H453" s="56"/>
      <c r="I453" s="56"/>
      <c r="J453" s="56"/>
      <c r="K453" s="56"/>
      <c r="L453" s="56"/>
    </row>
    <row r="454" spans="2:12">
      <c r="B454" s="52"/>
      <c r="C454" s="53"/>
      <c r="D454" s="53"/>
      <c r="E454" s="47"/>
      <c r="F454" s="53"/>
      <c r="G454" s="56"/>
      <c r="H454" s="56"/>
      <c r="I454" s="56"/>
      <c r="J454" s="56"/>
      <c r="K454" s="56"/>
      <c r="L454" s="56"/>
    </row>
    <row r="455" spans="2:12">
      <c r="B455" s="52"/>
      <c r="C455" s="53"/>
      <c r="D455" s="53"/>
      <c r="E455" s="47"/>
      <c r="F455" s="53"/>
      <c r="G455" s="56"/>
      <c r="H455" s="56"/>
      <c r="I455" s="56"/>
      <c r="J455" s="56"/>
      <c r="K455" s="56"/>
      <c r="L455" s="56"/>
    </row>
    <row r="456" spans="2:12">
      <c r="B456" s="52"/>
      <c r="C456" s="53"/>
      <c r="D456" s="53"/>
      <c r="E456" s="47"/>
      <c r="F456" s="53"/>
      <c r="G456" s="56"/>
      <c r="H456" s="56"/>
      <c r="I456" s="56"/>
      <c r="J456" s="56"/>
      <c r="K456" s="56"/>
      <c r="L456" s="56"/>
    </row>
    <row r="457" spans="2:12">
      <c r="B457" s="52"/>
      <c r="C457" s="53"/>
      <c r="D457" s="53"/>
      <c r="E457" s="57"/>
      <c r="F457" s="53"/>
      <c r="G457" s="56"/>
      <c r="H457" s="56"/>
      <c r="I457" s="56"/>
      <c r="J457" s="56"/>
      <c r="K457" s="56"/>
      <c r="L457" s="56"/>
    </row>
    <row r="458" spans="2:12">
      <c r="B458" s="52"/>
      <c r="C458" s="53"/>
      <c r="D458" s="53"/>
      <c r="E458" s="57"/>
      <c r="F458" s="53"/>
      <c r="G458" s="56"/>
      <c r="H458" s="56"/>
      <c r="I458" s="56"/>
      <c r="J458" s="56"/>
      <c r="K458" s="56"/>
      <c r="L458" s="56"/>
    </row>
    <row r="459" spans="2:12">
      <c r="B459" s="52"/>
      <c r="C459" s="53"/>
      <c r="D459" s="53"/>
      <c r="E459" s="57"/>
      <c r="F459" s="53"/>
      <c r="G459" s="56"/>
      <c r="H459" s="56"/>
      <c r="I459" s="56"/>
      <c r="J459" s="56"/>
      <c r="K459" s="56"/>
      <c r="L459" s="56"/>
    </row>
    <row r="460" spans="2:12">
      <c r="B460" s="52"/>
      <c r="C460" s="53"/>
      <c r="D460" s="53"/>
      <c r="E460" s="57"/>
      <c r="F460" s="53"/>
      <c r="G460" s="56"/>
      <c r="H460" s="56"/>
      <c r="I460" s="56"/>
      <c r="J460" s="56"/>
      <c r="K460" s="56"/>
      <c r="L460" s="56"/>
    </row>
    <row r="461" spans="2:12">
      <c r="B461" s="52"/>
      <c r="C461" s="53"/>
      <c r="D461" s="53"/>
      <c r="E461" s="57"/>
      <c r="F461" s="53"/>
      <c r="G461" s="56"/>
      <c r="H461" s="56"/>
      <c r="I461" s="56"/>
      <c r="J461" s="56"/>
      <c r="K461" s="56"/>
      <c r="L461" s="56"/>
    </row>
    <row r="462" spans="2:12">
      <c r="B462" s="52"/>
      <c r="C462" s="53"/>
      <c r="D462" s="53"/>
      <c r="E462" s="57"/>
      <c r="F462" s="53"/>
      <c r="G462" s="56"/>
      <c r="H462" s="56"/>
      <c r="I462" s="56"/>
      <c r="J462" s="56"/>
      <c r="K462" s="56"/>
      <c r="L462" s="56"/>
    </row>
    <row r="463" spans="2:12">
      <c r="B463" s="52"/>
      <c r="C463" s="53"/>
      <c r="D463" s="53"/>
      <c r="E463" s="47"/>
      <c r="F463" s="53"/>
      <c r="G463" s="56"/>
      <c r="H463" s="56"/>
      <c r="I463" s="56"/>
      <c r="J463" s="56"/>
      <c r="K463" s="56"/>
      <c r="L463" s="56"/>
    </row>
    <row r="464" spans="2:12">
      <c r="B464" s="52"/>
      <c r="C464" s="53"/>
      <c r="D464" s="53"/>
      <c r="E464" s="57"/>
      <c r="F464" s="53"/>
      <c r="G464" s="56"/>
      <c r="H464" s="56"/>
      <c r="I464" s="56"/>
      <c r="J464" s="56"/>
      <c r="K464" s="56"/>
      <c r="L464" s="56"/>
    </row>
    <row r="465" spans="2:12">
      <c r="B465" s="52"/>
      <c r="C465" s="53"/>
      <c r="D465" s="53"/>
      <c r="E465" s="47"/>
      <c r="F465" s="53"/>
      <c r="G465" s="56"/>
      <c r="H465" s="56"/>
      <c r="I465" s="56"/>
      <c r="J465" s="56"/>
      <c r="K465" s="56"/>
      <c r="L465" s="56"/>
    </row>
    <row r="466" spans="2:12">
      <c r="B466" s="52"/>
      <c r="C466" s="53"/>
      <c r="D466" s="53"/>
      <c r="E466" s="58"/>
      <c r="F466" s="53"/>
      <c r="G466" s="56"/>
      <c r="H466" s="56"/>
      <c r="I466" s="56"/>
      <c r="J466" s="56"/>
      <c r="K466" s="56"/>
      <c r="L466" s="56"/>
    </row>
    <row r="467" spans="2:12">
      <c r="B467" s="52"/>
      <c r="C467" s="53"/>
      <c r="D467" s="53"/>
      <c r="E467" s="47"/>
      <c r="F467" s="53"/>
      <c r="G467" s="56"/>
      <c r="H467" s="56"/>
      <c r="I467" s="56"/>
      <c r="J467" s="56"/>
      <c r="K467" s="56"/>
      <c r="L467" s="56"/>
    </row>
    <row r="468" spans="2:12">
      <c r="B468" s="52"/>
      <c r="C468" s="53"/>
      <c r="D468" s="53"/>
      <c r="E468" s="57"/>
      <c r="F468" s="53"/>
      <c r="G468" s="56"/>
      <c r="H468" s="56"/>
      <c r="I468" s="56"/>
      <c r="J468" s="56"/>
      <c r="K468" s="56"/>
      <c r="L468" s="56"/>
    </row>
    <row r="469" spans="2:12">
      <c r="B469" s="52"/>
      <c r="C469" s="53"/>
      <c r="D469" s="53"/>
      <c r="E469" s="47"/>
      <c r="F469" s="53"/>
      <c r="G469" s="56"/>
      <c r="H469" s="56"/>
      <c r="I469" s="56"/>
      <c r="J469" s="56"/>
      <c r="K469" s="56"/>
      <c r="L469" s="56"/>
    </row>
    <row r="470" spans="2:12">
      <c r="B470" s="52"/>
      <c r="C470" s="53"/>
      <c r="D470" s="53"/>
      <c r="E470" s="47"/>
      <c r="F470" s="53"/>
      <c r="G470" s="56"/>
      <c r="H470" s="56"/>
      <c r="I470" s="56"/>
      <c r="J470" s="56"/>
      <c r="K470" s="56"/>
      <c r="L470" s="56"/>
    </row>
    <row r="471" spans="2:12">
      <c r="B471" s="52"/>
      <c r="C471" s="53"/>
      <c r="D471" s="53"/>
      <c r="E471" s="47"/>
      <c r="F471" s="53"/>
      <c r="G471" s="56"/>
      <c r="H471" s="56"/>
      <c r="I471" s="56"/>
      <c r="J471" s="56"/>
      <c r="K471" s="56"/>
      <c r="L471" s="56"/>
    </row>
    <row r="472" spans="2:12">
      <c r="B472" s="52"/>
      <c r="C472" s="53"/>
      <c r="D472" s="53"/>
      <c r="E472" s="47"/>
      <c r="F472" s="53"/>
      <c r="G472" s="56"/>
      <c r="H472" s="56"/>
      <c r="I472" s="56"/>
      <c r="J472" s="56"/>
      <c r="K472" s="56"/>
      <c r="L472" s="56"/>
    </row>
    <row r="473" spans="2:12">
      <c r="B473" s="52"/>
      <c r="C473" s="53"/>
      <c r="D473" s="53"/>
      <c r="E473" s="47"/>
      <c r="F473" s="53"/>
      <c r="G473" s="56"/>
      <c r="H473" s="56"/>
      <c r="I473" s="56"/>
      <c r="J473" s="56"/>
      <c r="K473" s="56"/>
      <c r="L473" s="56"/>
    </row>
    <row r="474" spans="2:12">
      <c r="B474" s="52"/>
      <c r="C474" s="53"/>
      <c r="D474" s="53"/>
      <c r="E474" s="47"/>
      <c r="F474" s="53"/>
      <c r="G474" s="56"/>
      <c r="H474" s="56"/>
      <c r="I474" s="56"/>
      <c r="J474" s="56"/>
      <c r="K474" s="56"/>
      <c r="L474" s="56"/>
    </row>
    <row r="475" spans="2:12">
      <c r="B475" s="52"/>
      <c r="C475" s="53"/>
      <c r="D475" s="53"/>
      <c r="E475" s="47"/>
      <c r="F475" s="53"/>
      <c r="G475" s="56"/>
      <c r="H475" s="56"/>
      <c r="I475" s="56"/>
      <c r="J475" s="56"/>
      <c r="K475" s="56"/>
      <c r="L475" s="56"/>
    </row>
    <row r="476" spans="2:12">
      <c r="B476" s="52"/>
      <c r="C476" s="53"/>
      <c r="D476" s="53"/>
      <c r="E476" s="47"/>
      <c r="F476" s="53"/>
      <c r="G476" s="56"/>
      <c r="H476" s="56"/>
      <c r="I476" s="56"/>
      <c r="J476" s="56"/>
      <c r="K476" s="56"/>
      <c r="L476" s="56"/>
    </row>
    <row r="477" spans="2:12">
      <c r="B477" s="52"/>
      <c r="C477" s="53"/>
      <c r="D477" s="53"/>
      <c r="E477" s="47"/>
      <c r="F477" s="53"/>
      <c r="G477" s="56"/>
      <c r="H477" s="56"/>
      <c r="I477" s="56"/>
      <c r="J477" s="56"/>
      <c r="K477" s="56"/>
      <c r="L477" s="56"/>
    </row>
    <row r="478" spans="2:12">
      <c r="B478" s="52"/>
      <c r="C478" s="53"/>
      <c r="D478" s="53"/>
      <c r="E478" s="57"/>
      <c r="F478" s="53"/>
      <c r="G478" s="56"/>
      <c r="H478" s="56"/>
      <c r="I478" s="56"/>
      <c r="J478" s="56"/>
      <c r="K478" s="56"/>
      <c r="L478" s="56"/>
    </row>
    <row r="479" spans="2:12">
      <c r="B479" s="52"/>
      <c r="C479" s="53"/>
      <c r="D479" s="53"/>
      <c r="E479" s="57"/>
      <c r="F479" s="53"/>
      <c r="G479" s="56"/>
      <c r="H479" s="56"/>
      <c r="I479" s="56"/>
      <c r="J479" s="56"/>
      <c r="K479" s="56"/>
      <c r="L479" s="56"/>
    </row>
    <row r="480" spans="2:12">
      <c r="B480" s="52"/>
      <c r="C480" s="53"/>
      <c r="D480" s="53"/>
      <c r="E480" s="57"/>
      <c r="F480" s="53"/>
      <c r="G480" s="56"/>
      <c r="H480" s="56"/>
      <c r="I480" s="56"/>
      <c r="J480" s="56"/>
      <c r="K480" s="56"/>
      <c r="L480" s="56"/>
    </row>
    <row r="481" spans="2:12">
      <c r="B481" s="52"/>
      <c r="C481" s="53"/>
      <c r="D481" s="53"/>
      <c r="E481" s="57"/>
      <c r="F481" s="53"/>
      <c r="G481" s="56"/>
      <c r="H481" s="56"/>
      <c r="I481" s="56"/>
      <c r="J481" s="56"/>
      <c r="K481" s="56"/>
      <c r="L481" s="56"/>
    </row>
    <row r="482" spans="2:12">
      <c r="B482" s="52"/>
      <c r="C482" s="53"/>
      <c r="D482" s="53"/>
      <c r="E482" s="57"/>
      <c r="F482" s="53"/>
      <c r="G482" s="56"/>
      <c r="H482" s="56"/>
      <c r="I482" s="56"/>
      <c r="J482" s="56"/>
      <c r="K482" s="56"/>
      <c r="L482" s="56"/>
    </row>
    <row r="483" spans="2:12">
      <c r="B483" s="52"/>
      <c r="C483" s="53"/>
      <c r="D483" s="53"/>
      <c r="E483" s="57"/>
      <c r="F483" s="53"/>
      <c r="G483" s="56"/>
      <c r="H483" s="56"/>
      <c r="I483" s="56"/>
      <c r="J483" s="56"/>
      <c r="K483" s="56"/>
      <c r="L483" s="56"/>
    </row>
    <row r="484" spans="2:12">
      <c r="B484" s="52"/>
      <c r="C484" s="53"/>
      <c r="D484" s="53"/>
      <c r="E484" s="47"/>
      <c r="F484" s="53"/>
      <c r="G484" s="56"/>
      <c r="H484" s="56"/>
      <c r="I484" s="56"/>
      <c r="J484" s="56"/>
      <c r="K484" s="56"/>
      <c r="L484" s="56"/>
    </row>
    <row r="485" spans="2:12">
      <c r="B485" s="52"/>
      <c r="C485" s="53"/>
      <c r="D485" s="53"/>
      <c r="E485" s="57"/>
      <c r="F485" s="53"/>
      <c r="G485" s="56"/>
      <c r="H485" s="56"/>
      <c r="I485" s="56"/>
      <c r="J485" s="56"/>
      <c r="K485" s="56"/>
      <c r="L485" s="56"/>
    </row>
    <row r="486" spans="2:12">
      <c r="B486" s="52"/>
      <c r="C486" s="53"/>
      <c r="D486" s="53"/>
      <c r="E486" s="47"/>
      <c r="F486" s="53"/>
      <c r="G486" s="56"/>
      <c r="H486" s="56"/>
      <c r="I486" s="56"/>
      <c r="J486" s="56"/>
      <c r="K486" s="56"/>
      <c r="L486" s="56"/>
    </row>
    <row r="487" spans="2:12">
      <c r="B487" s="52"/>
      <c r="C487" s="53"/>
      <c r="D487" s="53"/>
      <c r="E487" s="58"/>
      <c r="F487" s="53"/>
      <c r="G487" s="56"/>
      <c r="H487" s="56"/>
      <c r="I487" s="56"/>
      <c r="J487" s="56"/>
      <c r="K487" s="56"/>
      <c r="L487" s="56"/>
    </row>
    <row r="488" spans="2:12">
      <c r="B488" s="52"/>
      <c r="C488" s="53"/>
      <c r="D488" s="53"/>
      <c r="E488" s="47"/>
      <c r="F488" s="53"/>
      <c r="G488" s="56"/>
      <c r="H488" s="56"/>
      <c r="I488" s="56"/>
      <c r="J488" s="56"/>
      <c r="K488" s="56"/>
      <c r="L488" s="56"/>
    </row>
    <row r="489" spans="2:12">
      <c r="B489" s="52"/>
      <c r="C489" s="53"/>
      <c r="D489" s="53"/>
      <c r="E489" s="57"/>
      <c r="F489" s="53"/>
      <c r="G489" s="56"/>
      <c r="H489" s="56"/>
      <c r="I489" s="56"/>
      <c r="J489" s="56"/>
      <c r="K489" s="56"/>
      <c r="L489" s="56"/>
    </row>
    <row r="490" spans="2:12">
      <c r="B490" s="52"/>
      <c r="C490" s="53"/>
      <c r="D490" s="53"/>
      <c r="E490" s="47"/>
      <c r="F490" s="53"/>
      <c r="G490" s="56"/>
      <c r="H490" s="56"/>
      <c r="I490" s="56"/>
      <c r="J490" s="56"/>
      <c r="K490" s="56"/>
      <c r="L490" s="56"/>
    </row>
    <row r="491" spans="2:12">
      <c r="B491" s="52"/>
      <c r="C491" s="53"/>
      <c r="D491" s="53"/>
      <c r="E491" s="47"/>
      <c r="F491" s="53"/>
      <c r="G491" s="56"/>
      <c r="H491" s="56"/>
      <c r="I491" s="56"/>
      <c r="J491" s="56"/>
      <c r="K491" s="56"/>
      <c r="L491" s="56"/>
    </row>
    <row r="492" spans="2:12">
      <c r="B492" s="52"/>
      <c r="C492" s="53"/>
      <c r="D492" s="53"/>
      <c r="E492" s="47"/>
      <c r="F492" s="53"/>
      <c r="G492" s="56"/>
      <c r="H492" s="56"/>
      <c r="I492" s="56"/>
      <c r="J492" s="56"/>
      <c r="K492" s="56"/>
      <c r="L492" s="56"/>
    </row>
    <row r="493" spans="2:12">
      <c r="B493" s="52"/>
      <c r="C493" s="53"/>
      <c r="D493" s="53"/>
      <c r="E493" s="47"/>
      <c r="F493" s="53"/>
      <c r="G493" s="56"/>
      <c r="H493" s="56"/>
      <c r="I493" s="56"/>
      <c r="J493" s="56"/>
      <c r="K493" s="56"/>
      <c r="L493" s="56"/>
    </row>
    <row r="494" spans="2:12">
      <c r="B494" s="52"/>
      <c r="C494" s="53"/>
      <c r="D494" s="53"/>
      <c r="E494" s="47"/>
      <c r="F494" s="53"/>
      <c r="G494" s="56"/>
      <c r="H494" s="56"/>
      <c r="I494" s="56"/>
      <c r="J494" s="56"/>
      <c r="K494" s="56"/>
      <c r="L494" s="56"/>
    </row>
    <row r="495" spans="2:12">
      <c r="B495" s="52"/>
      <c r="C495" s="53"/>
      <c r="D495" s="53"/>
      <c r="E495" s="47"/>
      <c r="F495" s="53"/>
      <c r="G495" s="56"/>
      <c r="H495" s="56"/>
      <c r="I495" s="56"/>
      <c r="J495" s="56"/>
      <c r="K495" s="56"/>
      <c r="L495" s="56"/>
    </row>
    <row r="496" spans="2:12">
      <c r="B496" s="52"/>
      <c r="C496" s="53"/>
      <c r="D496" s="53"/>
      <c r="E496" s="47"/>
      <c r="F496" s="53"/>
      <c r="G496" s="56"/>
      <c r="H496" s="56"/>
      <c r="I496" s="56"/>
      <c r="J496" s="56"/>
      <c r="K496" s="56"/>
      <c r="L496" s="56"/>
    </row>
    <row r="497" spans="2:12">
      <c r="B497" s="52"/>
      <c r="C497" s="53"/>
      <c r="D497" s="53"/>
      <c r="E497" s="47"/>
      <c r="F497" s="53"/>
      <c r="G497" s="56"/>
      <c r="H497" s="56"/>
      <c r="I497" s="56"/>
      <c r="J497" s="56"/>
      <c r="K497" s="56"/>
      <c r="L497" s="56"/>
    </row>
    <row r="498" spans="2:12">
      <c r="B498" s="52"/>
      <c r="C498" s="53"/>
      <c r="D498" s="53"/>
      <c r="E498" s="47"/>
      <c r="F498" s="53"/>
      <c r="G498" s="56"/>
      <c r="H498" s="56"/>
      <c r="I498" s="56"/>
      <c r="J498" s="56"/>
      <c r="K498" s="56"/>
      <c r="L498" s="56"/>
    </row>
    <row r="499" spans="2:12">
      <c r="B499" s="52"/>
      <c r="C499" s="53"/>
      <c r="D499" s="53"/>
      <c r="E499" s="57"/>
      <c r="F499" s="53"/>
      <c r="G499" s="56"/>
      <c r="H499" s="56"/>
      <c r="I499" s="56"/>
      <c r="J499" s="56"/>
      <c r="K499" s="56"/>
      <c r="L499" s="56"/>
    </row>
    <row r="500" spans="2:12">
      <c r="B500" s="52"/>
      <c r="C500" s="53"/>
      <c r="D500" s="53"/>
      <c r="E500" s="57"/>
      <c r="F500" s="53"/>
      <c r="G500" s="56"/>
      <c r="H500" s="56"/>
      <c r="I500" s="56"/>
      <c r="J500" s="56"/>
      <c r="K500" s="56"/>
      <c r="L500" s="56"/>
    </row>
    <row r="501" spans="2:12">
      <c r="B501" s="52"/>
      <c r="C501" s="53"/>
      <c r="D501" s="53"/>
      <c r="E501" s="57"/>
      <c r="F501" s="53"/>
      <c r="G501" s="56"/>
      <c r="H501" s="56"/>
      <c r="I501" s="56"/>
      <c r="J501" s="56"/>
      <c r="K501" s="56"/>
      <c r="L501" s="56"/>
    </row>
    <row r="502" spans="2:12">
      <c r="B502" s="52"/>
      <c r="C502" s="53"/>
      <c r="D502" s="53"/>
      <c r="E502" s="57"/>
      <c r="F502" s="53"/>
      <c r="G502" s="56"/>
      <c r="H502" s="56"/>
      <c r="I502" s="56"/>
      <c r="J502" s="56"/>
      <c r="K502" s="56"/>
      <c r="L502" s="56"/>
    </row>
    <row r="503" spans="2:12">
      <c r="B503" s="52"/>
      <c r="C503" s="53"/>
      <c r="D503" s="53"/>
      <c r="E503" s="57"/>
      <c r="F503" s="53"/>
      <c r="G503" s="56"/>
      <c r="H503" s="56"/>
      <c r="I503" s="56"/>
      <c r="J503" s="56"/>
      <c r="K503" s="56"/>
      <c r="L503" s="56"/>
    </row>
    <row r="504" spans="2:12">
      <c r="B504" s="52"/>
      <c r="C504" s="53"/>
      <c r="D504" s="53"/>
      <c r="E504" s="57"/>
      <c r="F504" s="53"/>
      <c r="G504" s="56"/>
      <c r="H504" s="56"/>
      <c r="I504" s="56"/>
      <c r="J504" s="56"/>
      <c r="K504" s="56"/>
      <c r="L504" s="56"/>
    </row>
    <row r="505" spans="2:12">
      <c r="B505" s="52"/>
      <c r="C505" s="53"/>
      <c r="D505" s="53"/>
      <c r="E505" s="47"/>
      <c r="F505" s="53"/>
      <c r="G505" s="56"/>
      <c r="H505" s="56"/>
      <c r="I505" s="56"/>
      <c r="J505" s="56"/>
      <c r="K505" s="56"/>
      <c r="L505" s="56"/>
    </row>
    <row r="506" spans="2:12">
      <c r="B506" s="52"/>
      <c r="C506" s="53"/>
      <c r="D506" s="53"/>
      <c r="E506" s="57"/>
      <c r="F506" s="53"/>
      <c r="G506" s="56"/>
      <c r="H506" s="56"/>
      <c r="I506" s="56"/>
      <c r="J506" s="56"/>
      <c r="K506" s="56"/>
      <c r="L506" s="56"/>
    </row>
    <row r="507" spans="2:12">
      <c r="B507" s="52"/>
      <c r="C507" s="53"/>
      <c r="D507" s="53"/>
      <c r="E507" s="47"/>
      <c r="F507" s="53"/>
      <c r="G507" s="56"/>
      <c r="H507" s="56"/>
      <c r="I507" s="56"/>
      <c r="J507" s="56"/>
      <c r="K507" s="56"/>
      <c r="L507" s="56"/>
    </row>
    <row r="508" spans="2:12">
      <c r="B508" s="52"/>
      <c r="C508" s="53"/>
      <c r="D508" s="53"/>
      <c r="E508" s="58"/>
      <c r="F508" s="53"/>
      <c r="G508" s="56"/>
      <c r="H508" s="56"/>
      <c r="I508" s="56"/>
      <c r="J508" s="56"/>
      <c r="K508" s="56"/>
      <c r="L508" s="56"/>
    </row>
    <row r="509" spans="2:12">
      <c r="B509" s="52"/>
      <c r="C509" s="53"/>
      <c r="D509" s="53"/>
      <c r="E509" s="47"/>
      <c r="F509" s="53"/>
      <c r="G509" s="56"/>
      <c r="H509" s="56"/>
      <c r="I509" s="56"/>
      <c r="J509" s="56"/>
      <c r="K509" s="56"/>
      <c r="L509" s="56"/>
    </row>
    <row r="510" spans="2:12">
      <c r="B510" s="52"/>
      <c r="C510" s="53"/>
      <c r="D510" s="53"/>
      <c r="E510" s="57"/>
      <c r="F510" s="53"/>
      <c r="G510" s="56"/>
      <c r="H510" s="56"/>
      <c r="I510" s="56"/>
      <c r="J510" s="56"/>
      <c r="K510" s="56"/>
      <c r="L510" s="56"/>
    </row>
    <row r="511" spans="2:12">
      <c r="B511" s="52"/>
      <c r="C511" s="53"/>
      <c r="D511" s="53"/>
      <c r="E511" s="47"/>
      <c r="F511" s="53"/>
      <c r="G511" s="56"/>
      <c r="H511" s="56"/>
      <c r="I511" s="56"/>
      <c r="J511" s="56"/>
      <c r="K511" s="56"/>
      <c r="L511" s="56"/>
    </row>
    <row r="512" spans="2:12">
      <c r="B512" s="52"/>
      <c r="C512" s="53"/>
      <c r="D512" s="53"/>
      <c r="E512" s="47"/>
      <c r="F512" s="53"/>
      <c r="G512" s="56"/>
      <c r="H512" s="56"/>
      <c r="I512" s="56"/>
      <c r="J512" s="56"/>
      <c r="K512" s="56"/>
      <c r="L512" s="56"/>
    </row>
    <row r="513" spans="2:12">
      <c r="B513" s="52"/>
      <c r="C513" s="53"/>
      <c r="D513" s="53"/>
      <c r="E513" s="47"/>
      <c r="F513" s="53"/>
      <c r="G513" s="56"/>
      <c r="H513" s="56"/>
      <c r="I513" s="56"/>
      <c r="J513" s="56"/>
      <c r="K513" s="56"/>
      <c r="L513" s="56"/>
    </row>
    <row r="514" spans="2:12">
      <c r="B514" s="52"/>
      <c r="C514" s="53"/>
      <c r="D514" s="53"/>
      <c r="E514" s="47"/>
      <c r="F514" s="53"/>
      <c r="G514" s="56"/>
      <c r="H514" s="56"/>
      <c r="I514" s="56"/>
      <c r="J514" s="56"/>
      <c r="K514" s="56"/>
      <c r="L514" s="56"/>
    </row>
    <row r="515" spans="2:12">
      <c r="B515" s="52"/>
      <c r="C515" s="53"/>
      <c r="D515" s="53"/>
      <c r="E515" s="47"/>
      <c r="F515" s="53"/>
      <c r="G515" s="56"/>
      <c r="H515" s="56"/>
      <c r="I515" s="56"/>
      <c r="J515" s="56"/>
      <c r="K515" s="56"/>
      <c r="L515" s="56"/>
    </row>
    <row r="516" spans="2:12">
      <c r="B516" s="52"/>
      <c r="C516" s="53"/>
      <c r="D516" s="53"/>
      <c r="E516" s="47"/>
      <c r="F516" s="53"/>
      <c r="G516" s="56"/>
      <c r="H516" s="56"/>
      <c r="I516" s="56"/>
      <c r="J516" s="56"/>
      <c r="K516" s="56"/>
      <c r="L516" s="56"/>
    </row>
    <row r="517" spans="2:12">
      <c r="B517" s="52"/>
      <c r="C517" s="53"/>
      <c r="D517" s="53"/>
      <c r="E517" s="47"/>
      <c r="F517" s="53"/>
      <c r="G517" s="56"/>
      <c r="H517" s="56"/>
      <c r="I517" s="56"/>
      <c r="J517" s="56"/>
      <c r="K517" s="56"/>
      <c r="L517" s="56"/>
    </row>
    <row r="518" spans="2:12">
      <c r="B518" s="52"/>
      <c r="C518" s="53"/>
      <c r="D518" s="53"/>
      <c r="E518" s="47"/>
      <c r="F518" s="53"/>
      <c r="G518" s="56"/>
      <c r="H518" s="56"/>
      <c r="I518" s="56"/>
      <c r="J518" s="56"/>
      <c r="K518" s="56"/>
      <c r="L518" s="56"/>
    </row>
    <row r="519" spans="2:12">
      <c r="B519" s="52"/>
      <c r="C519" s="53"/>
      <c r="D519" s="53"/>
      <c r="E519" s="47"/>
      <c r="F519" s="53"/>
      <c r="G519" s="56"/>
      <c r="H519" s="56"/>
      <c r="I519" s="56"/>
      <c r="J519" s="56"/>
      <c r="K519" s="56"/>
      <c r="L519" s="56"/>
    </row>
    <row r="520" spans="2:12">
      <c r="B520" s="52"/>
      <c r="C520" s="53"/>
      <c r="D520" s="53"/>
      <c r="E520" s="57"/>
      <c r="F520" s="53"/>
      <c r="G520" s="56"/>
      <c r="H520" s="56"/>
      <c r="I520" s="56"/>
      <c r="J520" s="56"/>
      <c r="K520" s="56"/>
      <c r="L520" s="56"/>
    </row>
    <row r="521" spans="2:12">
      <c r="B521" s="52"/>
      <c r="C521" s="53"/>
      <c r="D521" s="53"/>
      <c r="E521" s="57"/>
      <c r="F521" s="53"/>
      <c r="G521" s="56"/>
      <c r="H521" s="56"/>
      <c r="I521" s="56"/>
      <c r="J521" s="56"/>
      <c r="K521" s="56"/>
      <c r="L521" s="56"/>
    </row>
    <row r="522" spans="2:12">
      <c r="B522" s="52"/>
      <c r="C522" s="53"/>
      <c r="D522" s="53"/>
      <c r="E522" s="57"/>
      <c r="F522" s="53"/>
      <c r="G522" s="56"/>
      <c r="H522" s="56"/>
      <c r="I522" s="56"/>
      <c r="J522" s="56"/>
      <c r="K522" s="56"/>
      <c r="L522" s="56"/>
    </row>
    <row r="523" spans="2:12">
      <c r="B523" s="52"/>
      <c r="C523" s="53"/>
      <c r="D523" s="53"/>
      <c r="E523" s="57"/>
      <c r="F523" s="53"/>
      <c r="G523" s="56"/>
      <c r="H523" s="56"/>
      <c r="I523" s="56"/>
      <c r="J523" s="56"/>
      <c r="K523" s="56"/>
      <c r="L523" s="56"/>
    </row>
    <row r="524" spans="2:12">
      <c r="B524" s="52"/>
      <c r="C524" s="53"/>
      <c r="D524" s="53"/>
      <c r="E524" s="57"/>
      <c r="F524" s="53"/>
      <c r="G524" s="56"/>
      <c r="H524" s="56"/>
      <c r="I524" s="56"/>
      <c r="J524" s="56"/>
      <c r="K524" s="56"/>
      <c r="L524" s="56"/>
    </row>
    <row r="525" spans="2:12">
      <c r="B525" s="52"/>
      <c r="C525" s="53"/>
      <c r="D525" s="53"/>
      <c r="E525" s="57"/>
      <c r="F525" s="53"/>
      <c r="G525" s="56"/>
      <c r="H525" s="56"/>
      <c r="I525" s="56"/>
      <c r="J525" s="56"/>
      <c r="K525" s="56"/>
      <c r="L525" s="56"/>
    </row>
    <row r="526" spans="2:12">
      <c r="B526" s="52"/>
      <c r="C526" s="53"/>
      <c r="D526" s="53"/>
      <c r="E526" s="47"/>
      <c r="F526" s="53"/>
      <c r="G526" s="56"/>
      <c r="H526" s="56"/>
      <c r="I526" s="56"/>
      <c r="J526" s="56"/>
      <c r="K526" s="56"/>
      <c r="L526" s="56"/>
    </row>
    <row r="527" spans="2:12">
      <c r="B527" s="52"/>
      <c r="C527" s="53"/>
      <c r="D527" s="53"/>
      <c r="E527" s="57"/>
      <c r="F527" s="53"/>
      <c r="G527" s="56"/>
      <c r="H527" s="56"/>
      <c r="I527" s="56"/>
      <c r="J527" s="56"/>
      <c r="K527" s="56"/>
      <c r="L527" s="56"/>
    </row>
    <row r="528" spans="2:12">
      <c r="B528" s="52"/>
      <c r="C528" s="53"/>
      <c r="D528" s="53"/>
      <c r="E528" s="47"/>
      <c r="F528" s="53"/>
      <c r="G528" s="56"/>
      <c r="H528" s="56"/>
      <c r="I528" s="56"/>
      <c r="J528" s="56"/>
      <c r="K528" s="56"/>
      <c r="L528" s="56"/>
    </row>
    <row r="529" spans="2:12">
      <c r="B529" s="52"/>
      <c r="C529" s="53"/>
      <c r="D529" s="53"/>
      <c r="E529" s="58"/>
      <c r="F529" s="53"/>
      <c r="G529" s="56"/>
      <c r="H529" s="56"/>
      <c r="I529" s="56"/>
      <c r="J529" s="56"/>
      <c r="K529" s="56"/>
      <c r="L529" s="56"/>
    </row>
    <row r="530" spans="2:12">
      <c r="B530" s="52"/>
      <c r="C530" s="53"/>
      <c r="D530" s="53"/>
      <c r="E530" s="47"/>
      <c r="F530" s="53"/>
      <c r="G530" s="56"/>
      <c r="H530" s="56"/>
      <c r="I530" s="56"/>
      <c r="J530" s="56"/>
      <c r="K530" s="56"/>
      <c r="L530" s="56"/>
    </row>
    <row r="531" spans="2:12">
      <c r="B531" s="52"/>
      <c r="C531" s="53"/>
      <c r="D531" s="53"/>
      <c r="E531" s="57"/>
      <c r="F531" s="53"/>
      <c r="G531" s="56"/>
      <c r="H531" s="56"/>
      <c r="I531" s="56"/>
      <c r="J531" s="56"/>
      <c r="K531" s="56"/>
      <c r="L531" s="56"/>
    </row>
    <row r="532" spans="2:12">
      <c r="B532" s="52"/>
      <c r="C532" s="53"/>
      <c r="D532" s="53"/>
      <c r="E532" s="47"/>
      <c r="F532" s="53"/>
      <c r="G532" s="56"/>
      <c r="H532" s="56"/>
      <c r="I532" s="56"/>
      <c r="J532" s="56"/>
      <c r="K532" s="56"/>
      <c r="L532" s="56"/>
    </row>
    <row r="533" spans="2:12">
      <c r="B533" s="52"/>
      <c r="C533" s="53"/>
      <c r="D533" s="53"/>
      <c r="E533" s="47"/>
      <c r="F533" s="53"/>
      <c r="G533" s="56"/>
      <c r="H533" s="56"/>
      <c r="I533" s="56"/>
      <c r="J533" s="56"/>
      <c r="K533" s="56"/>
      <c r="L533" s="56"/>
    </row>
    <row r="534" spans="2:12">
      <c r="B534" s="52"/>
      <c r="C534" s="53"/>
      <c r="D534" s="53"/>
      <c r="E534" s="47"/>
      <c r="F534" s="53"/>
      <c r="G534" s="56"/>
      <c r="H534" s="56"/>
      <c r="I534" s="56"/>
      <c r="J534" s="56"/>
      <c r="K534" s="56"/>
      <c r="L534" s="56"/>
    </row>
    <row r="535" spans="2:12">
      <c r="B535" s="52"/>
      <c r="C535" s="53"/>
      <c r="D535" s="53"/>
      <c r="E535" s="47"/>
      <c r="F535" s="53"/>
      <c r="G535" s="56"/>
      <c r="H535" s="56"/>
      <c r="I535" s="56"/>
      <c r="J535" s="56"/>
      <c r="K535" s="56"/>
      <c r="L535" s="56"/>
    </row>
    <row r="536" spans="2:12">
      <c r="B536" s="52"/>
      <c r="C536" s="53"/>
      <c r="D536" s="53"/>
      <c r="E536" s="47"/>
      <c r="F536" s="53"/>
      <c r="G536" s="56"/>
      <c r="H536" s="56"/>
      <c r="I536" s="56"/>
      <c r="J536" s="56"/>
      <c r="K536" s="56"/>
      <c r="L536" s="56"/>
    </row>
    <row r="537" spans="2:12">
      <c r="B537" s="52"/>
      <c r="C537" s="53"/>
      <c r="D537" s="53"/>
      <c r="E537" s="47"/>
      <c r="F537" s="53"/>
      <c r="G537" s="56"/>
      <c r="H537" s="56"/>
      <c r="I537" s="56"/>
      <c r="J537" s="56"/>
      <c r="K537" s="56"/>
      <c r="L537" s="56"/>
    </row>
    <row r="538" spans="2:12">
      <c r="B538" s="52"/>
      <c r="C538" s="53"/>
      <c r="D538" s="53"/>
      <c r="E538" s="47"/>
      <c r="F538" s="53"/>
      <c r="G538" s="56"/>
      <c r="H538" s="56"/>
      <c r="I538" s="56"/>
      <c r="J538" s="56"/>
      <c r="K538" s="56"/>
      <c r="L538" s="56"/>
    </row>
    <row r="539" spans="2:12">
      <c r="B539" s="52"/>
      <c r="C539" s="53"/>
      <c r="D539" s="53"/>
      <c r="E539" s="47"/>
      <c r="F539" s="53"/>
      <c r="G539" s="56"/>
      <c r="H539" s="56"/>
      <c r="I539" s="56"/>
      <c r="J539" s="56"/>
      <c r="K539" s="56"/>
      <c r="L539" s="56"/>
    </row>
    <row r="540" spans="2:12">
      <c r="B540" s="52"/>
      <c r="C540" s="53"/>
      <c r="D540" s="53"/>
      <c r="E540" s="47"/>
      <c r="F540" s="53"/>
      <c r="G540" s="56"/>
      <c r="H540" s="56"/>
      <c r="I540" s="56"/>
      <c r="J540" s="56"/>
      <c r="K540" s="56"/>
      <c r="L540" s="56"/>
    </row>
    <row r="541" spans="2:12">
      <c r="B541" s="52"/>
      <c r="C541" s="53"/>
      <c r="D541" s="53"/>
      <c r="E541" s="57"/>
      <c r="F541" s="53"/>
      <c r="G541" s="56"/>
      <c r="H541" s="56"/>
      <c r="I541" s="56"/>
      <c r="J541" s="56"/>
      <c r="K541" s="56"/>
      <c r="L541" s="56"/>
    </row>
    <row r="542" spans="2:12">
      <c r="B542" s="52"/>
      <c r="C542" s="53"/>
      <c r="D542" s="53"/>
      <c r="E542" s="57"/>
      <c r="F542" s="53"/>
      <c r="G542" s="56"/>
      <c r="H542" s="56"/>
      <c r="I542" s="56"/>
      <c r="J542" s="56"/>
      <c r="K542" s="56"/>
      <c r="L542" s="56"/>
    </row>
    <row r="543" spans="2:12">
      <c r="B543" s="52"/>
      <c r="C543" s="53"/>
      <c r="D543" s="53"/>
      <c r="E543" s="57"/>
      <c r="F543" s="53"/>
      <c r="G543" s="56"/>
      <c r="H543" s="56"/>
      <c r="I543" s="56"/>
      <c r="J543" s="56"/>
      <c r="K543" s="56"/>
      <c r="L543" s="56"/>
    </row>
    <row r="544" spans="2:12">
      <c r="B544" s="52"/>
      <c r="C544" s="53"/>
      <c r="D544" s="53"/>
      <c r="E544" s="57"/>
      <c r="F544" s="53"/>
      <c r="G544" s="56"/>
      <c r="H544" s="56"/>
      <c r="I544" s="56"/>
      <c r="J544" s="56"/>
      <c r="K544" s="56"/>
      <c r="L544" s="56"/>
    </row>
    <row r="545" spans="2:12">
      <c r="B545" s="52"/>
      <c r="C545" s="53"/>
      <c r="D545" s="53"/>
      <c r="E545" s="57"/>
      <c r="F545" s="53"/>
      <c r="G545" s="56"/>
      <c r="H545" s="56"/>
      <c r="I545" s="56"/>
      <c r="J545" s="56"/>
      <c r="K545" s="56"/>
      <c r="L545" s="56"/>
    </row>
    <row r="546" spans="2:12">
      <c r="B546" s="52"/>
      <c r="C546" s="53"/>
      <c r="D546" s="53"/>
      <c r="E546" s="57"/>
      <c r="F546" s="53"/>
      <c r="G546" s="56"/>
      <c r="H546" s="56"/>
      <c r="I546" s="56"/>
      <c r="J546" s="56"/>
      <c r="K546" s="56"/>
      <c r="L546" s="56"/>
    </row>
    <row r="547" spans="2:12">
      <c r="B547" s="52"/>
      <c r="C547" s="53"/>
      <c r="D547" s="53"/>
      <c r="E547" s="47"/>
      <c r="F547" s="53"/>
      <c r="G547" s="56"/>
      <c r="H547" s="56"/>
      <c r="I547" s="56"/>
      <c r="J547" s="56"/>
      <c r="K547" s="56"/>
      <c r="L547" s="56"/>
    </row>
    <row r="548" spans="2:12">
      <c r="B548" s="52"/>
      <c r="C548" s="53"/>
      <c r="D548" s="53"/>
      <c r="E548" s="57"/>
      <c r="F548" s="53"/>
      <c r="G548" s="56"/>
      <c r="H548" s="56"/>
      <c r="I548" s="56"/>
      <c r="J548" s="56"/>
      <c r="K548" s="56"/>
      <c r="L548" s="56"/>
    </row>
    <row r="549" spans="2:12">
      <c r="B549" s="52"/>
      <c r="C549" s="53"/>
      <c r="D549" s="53"/>
      <c r="E549" s="47"/>
      <c r="F549" s="53"/>
      <c r="G549" s="56"/>
      <c r="H549" s="56"/>
      <c r="I549" s="56"/>
      <c r="J549" s="56"/>
      <c r="K549" s="56"/>
      <c r="L549" s="56"/>
    </row>
    <row r="550" spans="2:12">
      <c r="B550" s="52"/>
      <c r="C550" s="53"/>
      <c r="D550" s="53"/>
      <c r="E550" s="58"/>
      <c r="F550" s="53"/>
      <c r="G550" s="56"/>
      <c r="H550" s="56"/>
      <c r="I550" s="56"/>
      <c r="J550" s="56"/>
      <c r="K550" s="56"/>
      <c r="L550" s="56"/>
    </row>
    <row r="551" spans="2:12">
      <c r="B551" s="52"/>
      <c r="C551" s="53"/>
      <c r="D551" s="53"/>
      <c r="E551" s="47"/>
      <c r="F551" s="53"/>
      <c r="G551" s="56"/>
      <c r="H551" s="56"/>
      <c r="I551" s="56"/>
      <c r="J551" s="56"/>
      <c r="K551" s="56"/>
      <c r="L551" s="56"/>
    </row>
    <row r="552" spans="2:12">
      <c r="B552" s="52"/>
      <c r="C552" s="53"/>
      <c r="D552" s="53"/>
      <c r="E552" s="57"/>
      <c r="F552" s="53"/>
      <c r="G552" s="56"/>
      <c r="H552" s="56"/>
      <c r="I552" s="56"/>
      <c r="J552" s="56"/>
      <c r="K552" s="56"/>
      <c r="L552" s="56"/>
    </row>
    <row r="553" spans="2:12">
      <c r="B553" s="52"/>
      <c r="C553" s="53"/>
      <c r="D553" s="53"/>
      <c r="E553" s="47"/>
      <c r="F553" s="53"/>
      <c r="G553" s="56"/>
      <c r="H553" s="56"/>
      <c r="I553" s="56"/>
      <c r="J553" s="56"/>
      <c r="K553" s="56"/>
      <c r="L553" s="56"/>
    </row>
    <row r="554" spans="2:12">
      <c r="B554" s="52"/>
      <c r="C554" s="53"/>
      <c r="D554" s="53"/>
      <c r="E554" s="47"/>
      <c r="F554" s="53"/>
      <c r="G554" s="56"/>
      <c r="H554" s="56"/>
      <c r="I554" s="56"/>
      <c r="J554" s="56"/>
      <c r="K554" s="56"/>
      <c r="L554" s="56"/>
    </row>
    <row r="555" spans="2:12">
      <c r="B555" s="52"/>
      <c r="C555" s="53"/>
      <c r="D555" s="53"/>
      <c r="E555" s="47"/>
      <c r="F555" s="53"/>
      <c r="G555" s="56"/>
      <c r="H555" s="56"/>
      <c r="I555" s="56"/>
      <c r="J555" s="56"/>
      <c r="K555" s="56"/>
      <c r="L555" s="56"/>
    </row>
    <row r="556" spans="2:12">
      <c r="B556" s="52"/>
      <c r="C556" s="53"/>
      <c r="D556" s="53"/>
      <c r="E556" s="47"/>
      <c r="F556" s="53"/>
      <c r="G556" s="56"/>
      <c r="H556" s="56"/>
      <c r="I556" s="56"/>
      <c r="J556" s="56"/>
      <c r="K556" s="56"/>
      <c r="L556" s="56"/>
    </row>
    <row r="557" spans="2:12">
      <c r="B557" s="52"/>
      <c r="C557" s="53"/>
      <c r="D557" s="53"/>
      <c r="E557" s="47"/>
      <c r="F557" s="53"/>
      <c r="G557" s="56"/>
      <c r="H557" s="56"/>
      <c r="I557" s="56"/>
      <c r="J557" s="56"/>
      <c r="K557" s="56"/>
      <c r="L557" s="56"/>
    </row>
    <row r="558" spans="2:12">
      <c r="B558" s="52"/>
      <c r="C558" s="53"/>
      <c r="D558" s="53"/>
      <c r="E558" s="47"/>
      <c r="F558" s="53"/>
      <c r="G558" s="56"/>
      <c r="H558" s="56"/>
      <c r="I558" s="56"/>
      <c r="J558" s="56"/>
      <c r="K558" s="56"/>
      <c r="L558" s="56"/>
    </row>
    <row r="559" spans="2:12">
      <c r="B559" s="52"/>
      <c r="C559" s="53"/>
      <c r="D559" s="53"/>
      <c r="E559" s="47"/>
      <c r="F559" s="53"/>
      <c r="G559" s="56"/>
      <c r="H559" s="56"/>
      <c r="I559" s="56"/>
      <c r="J559" s="56"/>
      <c r="K559" s="56"/>
      <c r="L559" s="56"/>
    </row>
    <row r="560" spans="2:12">
      <c r="B560" s="52"/>
      <c r="C560" s="53"/>
      <c r="D560" s="53"/>
      <c r="E560" s="47"/>
      <c r="F560" s="53"/>
      <c r="G560" s="56"/>
      <c r="H560" s="56"/>
      <c r="I560" s="56"/>
      <c r="J560" s="56"/>
      <c r="K560" s="56"/>
      <c r="L560" s="56"/>
    </row>
    <row r="561" spans="2:12">
      <c r="B561" s="52"/>
      <c r="C561" s="53"/>
      <c r="D561" s="53"/>
      <c r="E561" s="47"/>
      <c r="F561" s="53"/>
      <c r="G561" s="56"/>
      <c r="H561" s="56"/>
      <c r="I561" s="56"/>
      <c r="J561" s="56"/>
      <c r="K561" s="56"/>
      <c r="L561" s="56"/>
    </row>
    <row r="562" spans="2:12">
      <c r="B562" s="52"/>
      <c r="C562" s="53"/>
      <c r="D562" s="53"/>
      <c r="E562" s="57"/>
      <c r="F562" s="53"/>
      <c r="G562" s="56"/>
      <c r="H562" s="56"/>
      <c r="I562" s="56"/>
      <c r="J562" s="56"/>
      <c r="K562" s="56"/>
      <c r="L562" s="56"/>
    </row>
    <row r="563" spans="2:12">
      <c r="B563" s="52"/>
      <c r="C563" s="53"/>
      <c r="D563" s="53"/>
      <c r="E563" s="57"/>
      <c r="F563" s="53"/>
      <c r="G563" s="56"/>
      <c r="H563" s="56"/>
      <c r="I563" s="56"/>
      <c r="J563" s="56"/>
      <c r="K563" s="56"/>
      <c r="L563" s="56"/>
    </row>
    <row r="564" spans="2:12">
      <c r="B564" s="52"/>
      <c r="C564" s="53"/>
      <c r="D564" s="53"/>
      <c r="E564" s="57"/>
      <c r="F564" s="53"/>
      <c r="G564" s="56"/>
      <c r="H564" s="56"/>
      <c r="I564" s="56"/>
      <c r="J564" s="56"/>
      <c r="K564" s="56"/>
      <c r="L564" s="56"/>
    </row>
    <row r="565" spans="2:12">
      <c r="B565" s="52"/>
      <c r="C565" s="53"/>
      <c r="D565" s="53"/>
      <c r="E565" s="57"/>
      <c r="F565" s="53"/>
      <c r="G565" s="56"/>
      <c r="H565" s="56"/>
      <c r="I565" s="56"/>
      <c r="J565" s="56"/>
      <c r="K565" s="56"/>
      <c r="L565" s="56"/>
    </row>
    <row r="566" spans="2:12">
      <c r="B566" s="52"/>
      <c r="C566" s="53"/>
      <c r="D566" s="53"/>
      <c r="E566" s="57"/>
      <c r="F566" s="53"/>
      <c r="G566" s="56"/>
      <c r="H566" s="56"/>
      <c r="I566" s="56"/>
      <c r="J566" s="56"/>
      <c r="K566" s="56"/>
      <c r="L566" s="56"/>
    </row>
    <row r="567" spans="2:12">
      <c r="B567" s="52"/>
      <c r="C567" s="53"/>
      <c r="D567" s="53"/>
      <c r="E567" s="57"/>
      <c r="F567" s="53"/>
      <c r="G567" s="56"/>
      <c r="H567" s="56"/>
      <c r="I567" s="56"/>
      <c r="J567" s="56"/>
      <c r="K567" s="56"/>
      <c r="L567" s="56"/>
    </row>
    <row r="568" spans="2:12">
      <c r="B568" s="52"/>
      <c r="C568" s="53"/>
      <c r="D568" s="53"/>
      <c r="E568" s="47"/>
      <c r="F568" s="53"/>
      <c r="G568" s="56"/>
      <c r="H568" s="56"/>
      <c r="I568" s="56"/>
      <c r="J568" s="56"/>
      <c r="K568" s="56"/>
      <c r="L568" s="56"/>
    </row>
    <row r="569" spans="2:12">
      <c r="B569" s="52"/>
      <c r="C569" s="53"/>
      <c r="D569" s="53"/>
      <c r="E569" s="57"/>
      <c r="F569" s="53"/>
      <c r="G569" s="56"/>
      <c r="H569" s="56"/>
      <c r="I569" s="56"/>
      <c r="J569" s="56"/>
      <c r="K569" s="56"/>
      <c r="L569" s="56"/>
    </row>
    <row r="570" spans="2:12">
      <c r="B570" s="52"/>
      <c r="C570" s="53"/>
      <c r="D570" s="53"/>
      <c r="E570" s="47"/>
      <c r="F570" s="53"/>
      <c r="G570" s="56"/>
      <c r="H570" s="56"/>
      <c r="I570" s="56"/>
      <c r="J570" s="56"/>
      <c r="K570" s="56"/>
      <c r="L570" s="56"/>
    </row>
    <row r="571" spans="2:12">
      <c r="B571" s="52"/>
      <c r="C571" s="53"/>
      <c r="D571" s="53"/>
      <c r="E571" s="58"/>
      <c r="F571" s="53"/>
      <c r="G571" s="56"/>
      <c r="H571" s="56"/>
      <c r="I571" s="56"/>
      <c r="J571" s="56"/>
      <c r="K571" s="56"/>
      <c r="L571" s="56"/>
    </row>
    <row r="572" spans="2:12">
      <c r="B572" s="52"/>
      <c r="C572" s="53"/>
      <c r="D572" s="53"/>
      <c r="E572" s="47"/>
      <c r="F572" s="53"/>
      <c r="G572" s="56"/>
      <c r="H572" s="56"/>
      <c r="I572" s="56"/>
      <c r="J572" s="56"/>
      <c r="K572" s="56"/>
      <c r="L572" s="56"/>
    </row>
    <row r="573" spans="2:12">
      <c r="B573" s="52"/>
      <c r="C573" s="53"/>
      <c r="D573" s="53"/>
      <c r="E573" s="57"/>
      <c r="F573" s="53"/>
      <c r="G573" s="56"/>
      <c r="H573" s="56"/>
      <c r="I573" s="56"/>
      <c r="J573" s="56"/>
      <c r="K573" s="56"/>
      <c r="L573" s="56"/>
    </row>
    <row r="574" spans="2:12">
      <c r="B574" s="52"/>
      <c r="C574" s="53"/>
      <c r="D574" s="53"/>
      <c r="E574" s="47"/>
      <c r="F574" s="53"/>
      <c r="G574" s="56"/>
      <c r="H574" s="56"/>
      <c r="I574" s="56"/>
      <c r="J574" s="56"/>
      <c r="K574" s="56"/>
      <c r="L574" s="56"/>
    </row>
    <row r="575" spans="2:12">
      <c r="B575" s="52"/>
      <c r="C575" s="53"/>
      <c r="D575" s="53"/>
      <c r="E575" s="47"/>
      <c r="F575" s="53"/>
      <c r="G575" s="56"/>
      <c r="H575" s="56"/>
      <c r="I575" s="56"/>
      <c r="J575" s="56"/>
      <c r="K575" s="56"/>
      <c r="L575" s="56"/>
    </row>
    <row r="576" spans="2:12">
      <c r="B576" s="52"/>
      <c r="C576" s="53"/>
      <c r="D576" s="53"/>
      <c r="E576" s="47"/>
      <c r="F576" s="53"/>
      <c r="G576" s="56"/>
      <c r="H576" s="56"/>
      <c r="I576" s="56"/>
      <c r="J576" s="56"/>
      <c r="K576" s="56"/>
      <c r="L576" s="56"/>
    </row>
    <row r="577" spans="2:12">
      <c r="B577" s="52"/>
      <c r="C577" s="53"/>
      <c r="D577" s="53"/>
      <c r="E577" s="47"/>
      <c r="F577" s="53"/>
      <c r="G577" s="56"/>
      <c r="H577" s="56"/>
      <c r="I577" s="56"/>
      <c r="J577" s="56"/>
      <c r="K577" s="56"/>
      <c r="L577" s="56"/>
    </row>
    <row r="578" spans="2:12">
      <c r="B578" s="52"/>
      <c r="C578" s="53"/>
      <c r="D578" s="53"/>
      <c r="E578" s="47"/>
      <c r="F578" s="53"/>
      <c r="G578" s="56"/>
      <c r="H578" s="56"/>
      <c r="I578" s="56"/>
      <c r="J578" s="56"/>
      <c r="K578" s="56"/>
      <c r="L578" s="56"/>
    </row>
    <row r="579" spans="2:12">
      <c r="B579" s="52"/>
      <c r="C579" s="53"/>
      <c r="D579" s="53"/>
      <c r="E579" s="47"/>
      <c r="F579" s="53"/>
      <c r="G579" s="56"/>
      <c r="H579" s="56"/>
      <c r="I579" s="56"/>
      <c r="J579" s="56"/>
      <c r="K579" s="56"/>
      <c r="L579" s="56"/>
    </row>
    <row r="580" spans="2:12">
      <c r="B580" s="52"/>
      <c r="C580" s="53"/>
      <c r="D580" s="53"/>
      <c r="E580" s="47"/>
      <c r="F580" s="53"/>
      <c r="G580" s="56"/>
      <c r="H580" s="56"/>
      <c r="I580" s="56"/>
      <c r="J580" s="56"/>
      <c r="K580" s="56"/>
      <c r="L580" s="56"/>
    </row>
    <row r="581" spans="2:12">
      <c r="B581" s="52"/>
      <c r="C581" s="53"/>
      <c r="D581" s="53"/>
      <c r="E581" s="47"/>
      <c r="F581" s="53"/>
      <c r="G581" s="56"/>
      <c r="H581" s="56"/>
      <c r="I581" s="56"/>
      <c r="J581" s="56"/>
      <c r="K581" s="56"/>
      <c r="L581" s="56"/>
    </row>
    <row r="582" spans="2:12">
      <c r="B582" s="52"/>
      <c r="C582" s="53"/>
      <c r="D582" s="53"/>
      <c r="E582" s="47"/>
      <c r="F582" s="53"/>
      <c r="G582" s="56"/>
      <c r="H582" s="56"/>
      <c r="I582" s="56"/>
      <c r="J582" s="56"/>
      <c r="K582" s="56"/>
      <c r="L582" s="56"/>
    </row>
    <row r="583" spans="2:12">
      <c r="B583" s="52"/>
      <c r="C583" s="53"/>
      <c r="D583" s="53"/>
      <c r="E583" s="57"/>
      <c r="F583" s="53"/>
      <c r="G583" s="56"/>
      <c r="H583" s="56"/>
      <c r="I583" s="56"/>
      <c r="J583" s="56"/>
      <c r="K583" s="56"/>
      <c r="L583" s="56"/>
    </row>
    <row r="584" spans="2:12">
      <c r="B584" s="52"/>
      <c r="C584" s="53"/>
      <c r="D584" s="53"/>
      <c r="E584" s="57"/>
      <c r="F584" s="53"/>
      <c r="G584" s="56"/>
      <c r="H584" s="56"/>
      <c r="I584" s="56"/>
      <c r="J584" s="56"/>
      <c r="K584" s="56"/>
      <c r="L584" s="56"/>
    </row>
    <row r="585" spans="2:12">
      <c r="B585" s="52"/>
      <c r="C585" s="53"/>
      <c r="D585" s="53"/>
      <c r="E585" s="57"/>
      <c r="F585" s="53"/>
      <c r="G585" s="56"/>
      <c r="H585" s="56"/>
      <c r="I585" s="56"/>
      <c r="J585" s="56"/>
      <c r="K585" s="56"/>
      <c r="L585" s="56"/>
    </row>
    <row r="586" spans="2:12">
      <c r="B586" s="52"/>
      <c r="C586" s="53"/>
      <c r="D586" s="53"/>
      <c r="E586" s="57"/>
      <c r="F586" s="53"/>
      <c r="G586" s="56"/>
      <c r="H586" s="56"/>
      <c r="I586" s="56"/>
      <c r="J586" s="56"/>
      <c r="K586" s="56"/>
      <c r="L586" s="56"/>
    </row>
    <row r="587" spans="2:12">
      <c r="B587" s="52"/>
      <c r="C587" s="53"/>
      <c r="D587" s="53"/>
      <c r="E587" s="57"/>
      <c r="F587" s="53"/>
      <c r="G587" s="56"/>
      <c r="H587" s="56"/>
      <c r="I587" s="56"/>
      <c r="J587" s="56"/>
      <c r="K587" s="56"/>
      <c r="L587" s="56"/>
    </row>
    <row r="588" spans="2:12">
      <c r="B588" s="52"/>
      <c r="C588" s="53"/>
      <c r="D588" s="53"/>
      <c r="E588" s="57"/>
      <c r="F588" s="53"/>
      <c r="G588" s="56"/>
      <c r="H588" s="56"/>
      <c r="I588" s="56"/>
      <c r="J588" s="56"/>
      <c r="K588" s="56"/>
      <c r="L588" s="56"/>
    </row>
    <row r="589" spans="2:12">
      <c r="B589" s="52"/>
      <c r="C589" s="53"/>
      <c r="D589" s="53"/>
      <c r="E589" s="47"/>
      <c r="F589" s="53"/>
      <c r="G589" s="56"/>
      <c r="H589" s="56"/>
      <c r="I589" s="56"/>
      <c r="J589" s="56"/>
      <c r="K589" s="56"/>
      <c r="L589" s="56"/>
    </row>
    <row r="590" spans="2:12">
      <c r="B590" s="52"/>
      <c r="C590" s="53"/>
      <c r="D590" s="53"/>
      <c r="E590" s="57"/>
      <c r="F590" s="53"/>
      <c r="G590" s="56"/>
      <c r="H590" s="56"/>
      <c r="I590" s="56"/>
      <c r="J590" s="56"/>
      <c r="K590" s="56"/>
      <c r="L590" s="56"/>
    </row>
    <row r="591" spans="2:12">
      <c r="B591" s="52"/>
      <c r="C591" s="53"/>
      <c r="D591" s="53"/>
      <c r="E591" s="47"/>
      <c r="F591" s="53"/>
      <c r="G591" s="56"/>
      <c r="H591" s="56"/>
      <c r="I591" s="56"/>
      <c r="J591" s="56"/>
      <c r="K591" s="56"/>
      <c r="L591" s="56"/>
    </row>
    <row r="592" spans="2:12">
      <c r="B592" s="52"/>
      <c r="C592" s="53"/>
      <c r="D592" s="53"/>
      <c r="E592" s="58"/>
      <c r="F592" s="53"/>
      <c r="G592" s="56"/>
      <c r="H592" s="56"/>
      <c r="I592" s="56"/>
      <c r="J592" s="56"/>
      <c r="K592" s="56"/>
      <c r="L592" s="56"/>
    </row>
    <row r="593" spans="2:12">
      <c r="B593" s="52"/>
      <c r="C593" s="53"/>
      <c r="D593" s="53"/>
      <c r="E593" s="47"/>
      <c r="F593" s="53"/>
      <c r="G593" s="56"/>
      <c r="H593" s="56"/>
      <c r="I593" s="56"/>
      <c r="J593" s="56"/>
      <c r="K593" s="56"/>
      <c r="L593" s="56"/>
    </row>
    <row r="594" spans="2:12">
      <c r="B594" s="52"/>
      <c r="C594" s="53"/>
      <c r="D594" s="53"/>
      <c r="E594" s="57"/>
      <c r="F594" s="53"/>
      <c r="G594" s="56"/>
      <c r="H594" s="56"/>
      <c r="I594" s="56"/>
      <c r="J594" s="56"/>
      <c r="K594" s="56"/>
      <c r="L594" s="56"/>
    </row>
    <row r="595" spans="2:12">
      <c r="B595" s="52"/>
      <c r="C595" s="53"/>
      <c r="D595" s="53"/>
      <c r="E595" s="47"/>
      <c r="F595" s="53"/>
      <c r="G595" s="56"/>
      <c r="H595" s="56"/>
      <c r="I595" s="56"/>
      <c r="J595" s="56"/>
      <c r="K595" s="56"/>
      <c r="L595" s="56"/>
    </row>
    <row r="596" spans="2:12">
      <c r="B596" s="52"/>
      <c r="C596" s="53"/>
      <c r="D596" s="53"/>
      <c r="E596" s="47"/>
      <c r="F596" s="53"/>
      <c r="G596" s="56"/>
      <c r="H596" s="56"/>
      <c r="I596" s="56"/>
      <c r="J596" s="56"/>
      <c r="K596" s="56"/>
      <c r="L596" s="56"/>
    </row>
    <row r="597" spans="2:12">
      <c r="B597" s="52"/>
      <c r="C597" s="53"/>
      <c r="D597" s="53"/>
      <c r="E597" s="47"/>
      <c r="F597" s="53"/>
      <c r="G597" s="56"/>
      <c r="H597" s="56"/>
      <c r="I597" s="56"/>
      <c r="J597" s="56"/>
      <c r="K597" s="56"/>
      <c r="L597" s="56"/>
    </row>
    <row r="598" spans="2:12">
      <c r="B598" s="52"/>
      <c r="C598" s="53"/>
      <c r="D598" s="53"/>
      <c r="E598" s="47"/>
      <c r="F598" s="53"/>
      <c r="G598" s="56"/>
      <c r="H598" s="56"/>
      <c r="I598" s="56"/>
      <c r="J598" s="56"/>
      <c r="K598" s="56"/>
      <c r="L598" s="56"/>
    </row>
    <row r="599" spans="2:12">
      <c r="B599" s="52"/>
      <c r="C599" s="53"/>
      <c r="D599" s="53"/>
      <c r="E599" s="47"/>
      <c r="F599" s="53"/>
      <c r="G599" s="56"/>
      <c r="H599" s="56"/>
      <c r="I599" s="56"/>
      <c r="J599" s="56"/>
      <c r="K599" s="56"/>
      <c r="L599" s="56"/>
    </row>
    <row r="600" spans="2:12">
      <c r="B600" s="52"/>
      <c r="C600" s="53"/>
      <c r="D600" s="53"/>
      <c r="E600" s="47"/>
      <c r="F600" s="53"/>
      <c r="G600" s="56"/>
      <c r="H600" s="56"/>
      <c r="I600" s="56"/>
      <c r="J600" s="56"/>
      <c r="K600" s="56"/>
      <c r="L600" s="56"/>
    </row>
    <row r="601" spans="2:12">
      <c r="B601" s="52"/>
      <c r="C601" s="53"/>
      <c r="D601" s="53"/>
      <c r="E601" s="47"/>
      <c r="F601" s="53"/>
      <c r="G601" s="56"/>
      <c r="H601" s="56"/>
      <c r="I601" s="56"/>
      <c r="J601" s="56"/>
      <c r="K601" s="56"/>
      <c r="L601" s="56"/>
    </row>
    <row r="602" spans="2:12">
      <c r="B602" s="52"/>
      <c r="C602" s="53"/>
      <c r="D602" s="53"/>
      <c r="E602" s="47"/>
      <c r="F602" s="53"/>
      <c r="G602" s="56"/>
      <c r="H602" s="56"/>
      <c r="I602" s="56"/>
      <c r="J602" s="56"/>
      <c r="K602" s="56"/>
      <c r="L602" s="56"/>
    </row>
    <row r="603" spans="2:12">
      <c r="B603" s="52"/>
      <c r="C603" s="53"/>
      <c r="D603" s="53"/>
      <c r="E603" s="47"/>
      <c r="F603" s="53"/>
      <c r="G603" s="56"/>
      <c r="H603" s="56"/>
      <c r="I603" s="56"/>
      <c r="J603" s="56"/>
      <c r="K603" s="56"/>
      <c r="L603" s="56"/>
    </row>
    <row r="604" spans="2:12">
      <c r="B604" s="52"/>
      <c r="C604" s="53"/>
      <c r="D604" s="53"/>
      <c r="E604" s="57"/>
      <c r="F604" s="53"/>
      <c r="G604" s="56"/>
      <c r="H604" s="56"/>
      <c r="I604" s="56"/>
      <c r="J604" s="56"/>
      <c r="K604" s="56"/>
      <c r="L604" s="56"/>
    </row>
    <row r="605" spans="2:12">
      <c r="B605" s="52"/>
      <c r="C605" s="53"/>
      <c r="D605" s="53"/>
      <c r="E605" s="57"/>
      <c r="F605" s="53"/>
      <c r="G605" s="56"/>
      <c r="H605" s="56"/>
      <c r="I605" s="56"/>
      <c r="J605" s="56"/>
      <c r="K605" s="56"/>
      <c r="L605" s="56"/>
    </row>
    <row r="606" spans="2:12">
      <c r="B606" s="52"/>
      <c r="C606" s="53"/>
      <c r="D606" s="53"/>
      <c r="E606" s="57"/>
      <c r="F606" s="53"/>
      <c r="G606" s="56"/>
      <c r="H606" s="56"/>
      <c r="I606" s="56"/>
      <c r="J606" s="56"/>
      <c r="K606" s="56"/>
      <c r="L606" s="56"/>
    </row>
    <row r="607" spans="2:12">
      <c r="B607" s="52"/>
      <c r="C607" s="53"/>
      <c r="D607" s="53"/>
      <c r="E607" s="57"/>
      <c r="F607" s="53"/>
      <c r="G607" s="56"/>
      <c r="H607" s="56"/>
      <c r="I607" s="56"/>
      <c r="J607" s="56"/>
      <c r="K607" s="56"/>
      <c r="L607" s="56"/>
    </row>
    <row r="608" spans="2:12">
      <c r="B608" s="52"/>
      <c r="C608" s="53"/>
      <c r="D608" s="53"/>
      <c r="E608" s="57"/>
      <c r="F608" s="53"/>
      <c r="G608" s="56"/>
      <c r="H608" s="56"/>
      <c r="I608" s="56"/>
      <c r="J608" s="56"/>
      <c r="K608" s="56"/>
      <c r="L608" s="56"/>
    </row>
    <row r="609" spans="2:12">
      <c r="B609" s="52"/>
      <c r="C609" s="53"/>
      <c r="D609" s="53"/>
      <c r="E609" s="57"/>
      <c r="F609" s="53"/>
      <c r="G609" s="56"/>
      <c r="H609" s="56"/>
      <c r="I609" s="56"/>
      <c r="J609" s="56"/>
      <c r="K609" s="56"/>
      <c r="L609" s="56"/>
    </row>
    <row r="610" spans="2:12">
      <c r="B610" s="52"/>
      <c r="C610" s="53"/>
      <c r="D610" s="53"/>
      <c r="E610" s="47"/>
      <c r="F610" s="53"/>
      <c r="G610" s="56"/>
      <c r="H610" s="56"/>
      <c r="I610" s="56"/>
      <c r="J610" s="56"/>
      <c r="K610" s="56"/>
      <c r="L610" s="56"/>
    </row>
    <row r="611" spans="2:12">
      <c r="B611" s="52"/>
      <c r="C611" s="53"/>
      <c r="D611" s="53"/>
      <c r="E611" s="57"/>
      <c r="F611" s="53"/>
      <c r="G611" s="56"/>
      <c r="H611" s="56"/>
      <c r="I611" s="56"/>
      <c r="J611" s="56"/>
      <c r="K611" s="56"/>
      <c r="L611" s="56"/>
    </row>
    <row r="612" spans="2:12">
      <c r="B612" s="52"/>
      <c r="C612" s="53"/>
      <c r="D612" s="53"/>
      <c r="E612" s="47"/>
      <c r="F612" s="53"/>
      <c r="G612" s="56"/>
      <c r="H612" s="56"/>
      <c r="I612" s="56"/>
      <c r="J612" s="56"/>
      <c r="K612" s="56"/>
      <c r="L612" s="56"/>
    </row>
    <row r="613" spans="2:12">
      <c r="B613" s="52"/>
      <c r="C613" s="53"/>
      <c r="D613" s="53"/>
      <c r="E613" s="58"/>
      <c r="F613" s="53"/>
      <c r="G613" s="56"/>
      <c r="H613" s="56"/>
      <c r="I613" s="56"/>
      <c r="J613" s="56"/>
      <c r="K613" s="56"/>
      <c r="L613" s="56"/>
    </row>
    <row r="614" spans="2:12">
      <c r="B614" s="52"/>
      <c r="C614" s="53"/>
      <c r="D614" s="53"/>
      <c r="E614" s="47"/>
      <c r="F614" s="53"/>
      <c r="G614" s="56"/>
      <c r="H614" s="56"/>
      <c r="I614" s="56"/>
      <c r="J614" s="56"/>
      <c r="K614" s="56"/>
      <c r="L614" s="56"/>
    </row>
    <row r="615" spans="2:12">
      <c r="B615" s="52"/>
      <c r="C615" s="53"/>
      <c r="D615" s="53"/>
      <c r="E615" s="57"/>
      <c r="F615" s="53"/>
      <c r="G615" s="56"/>
      <c r="H615" s="56"/>
      <c r="I615" s="56"/>
      <c r="J615" s="56"/>
      <c r="K615" s="56"/>
      <c r="L615" s="56"/>
    </row>
    <row r="616" spans="2:12">
      <c r="B616" s="52"/>
      <c r="C616" s="53"/>
      <c r="D616" s="53"/>
      <c r="E616" s="47"/>
      <c r="F616" s="53"/>
      <c r="G616" s="56"/>
      <c r="H616" s="56"/>
      <c r="I616" s="56"/>
      <c r="J616" s="56"/>
      <c r="K616" s="56"/>
      <c r="L616" s="56"/>
    </row>
    <row r="617" spans="2:12">
      <c r="B617" s="52"/>
      <c r="C617" s="53"/>
      <c r="D617" s="53"/>
      <c r="E617" s="47"/>
      <c r="F617" s="53"/>
      <c r="G617" s="56"/>
      <c r="H617" s="56"/>
      <c r="I617" s="56"/>
      <c r="J617" s="56"/>
      <c r="K617" s="56"/>
      <c r="L617" s="56"/>
    </row>
    <row r="618" spans="2:12">
      <c r="B618" s="52"/>
      <c r="C618" s="53"/>
      <c r="D618" s="53"/>
      <c r="E618" s="47"/>
      <c r="F618" s="53"/>
      <c r="G618" s="56"/>
      <c r="H618" s="56"/>
      <c r="I618" s="56"/>
      <c r="J618" s="56"/>
      <c r="K618" s="56"/>
      <c r="L618" s="56"/>
    </row>
    <row r="619" spans="2:12">
      <c r="B619" s="52"/>
      <c r="C619" s="53"/>
      <c r="D619" s="53"/>
      <c r="E619" s="47"/>
      <c r="F619" s="53"/>
      <c r="G619" s="56"/>
      <c r="H619" s="56"/>
      <c r="I619" s="56"/>
      <c r="J619" s="56"/>
      <c r="K619" s="56"/>
      <c r="L619" s="56"/>
    </row>
    <row r="620" spans="2:12">
      <c r="B620" s="52"/>
      <c r="C620" s="53"/>
      <c r="D620" s="53"/>
      <c r="E620" s="47"/>
      <c r="F620" s="53"/>
      <c r="G620" s="56"/>
      <c r="H620" s="56"/>
      <c r="I620" s="56"/>
      <c r="J620" s="56"/>
      <c r="K620" s="56"/>
      <c r="L620" s="56"/>
    </row>
    <row r="621" spans="2:12">
      <c r="B621" s="52"/>
      <c r="C621" s="53"/>
      <c r="D621" s="53"/>
      <c r="E621" s="47"/>
      <c r="F621" s="53"/>
      <c r="G621" s="56"/>
      <c r="H621" s="56"/>
      <c r="I621" s="56"/>
      <c r="J621" s="56"/>
      <c r="K621" s="56"/>
      <c r="L621" s="56"/>
    </row>
    <row r="622" spans="2:12">
      <c r="B622" s="52"/>
      <c r="C622" s="53"/>
      <c r="D622" s="53"/>
      <c r="E622" s="47"/>
      <c r="F622" s="53"/>
      <c r="G622" s="56"/>
      <c r="H622" s="56"/>
      <c r="I622" s="56"/>
      <c r="J622" s="56"/>
      <c r="K622" s="56"/>
      <c r="L622" s="56"/>
    </row>
    <row r="623" spans="2:12">
      <c r="B623" s="52"/>
      <c r="C623" s="53"/>
      <c r="D623" s="53"/>
      <c r="E623" s="47"/>
      <c r="F623" s="53"/>
      <c r="G623" s="56"/>
      <c r="H623" s="56"/>
      <c r="I623" s="56"/>
      <c r="J623" s="56"/>
      <c r="K623" s="56"/>
      <c r="L623" s="56"/>
    </row>
    <row r="624" spans="2:12">
      <c r="B624" s="52"/>
      <c r="C624" s="53"/>
      <c r="D624" s="53"/>
      <c r="E624" s="47"/>
      <c r="F624" s="53"/>
      <c r="G624" s="56"/>
      <c r="H624" s="56"/>
      <c r="I624" s="56"/>
      <c r="J624" s="56"/>
      <c r="K624" s="56"/>
      <c r="L624" s="56"/>
    </row>
    <row r="625" spans="2:12">
      <c r="B625" s="52"/>
      <c r="C625" s="53"/>
      <c r="D625" s="53"/>
      <c r="E625" s="57"/>
      <c r="F625" s="53"/>
      <c r="G625" s="56"/>
      <c r="H625" s="56"/>
      <c r="I625" s="56"/>
      <c r="J625" s="56"/>
      <c r="K625" s="56"/>
      <c r="L625" s="56"/>
    </row>
    <row r="626" spans="2:12">
      <c r="B626" s="52"/>
      <c r="C626" s="53"/>
      <c r="D626" s="53"/>
      <c r="E626" s="57"/>
      <c r="F626" s="53"/>
      <c r="G626" s="56"/>
      <c r="H626" s="56"/>
      <c r="I626" s="56"/>
      <c r="J626" s="56"/>
      <c r="K626" s="56"/>
      <c r="L626" s="56"/>
    </row>
    <row r="627" spans="2:12">
      <c r="B627" s="52"/>
      <c r="C627" s="53"/>
      <c r="D627" s="53"/>
      <c r="E627" s="57"/>
      <c r="F627" s="53"/>
      <c r="G627" s="56"/>
      <c r="H627" s="56"/>
      <c r="I627" s="56"/>
      <c r="J627" s="56"/>
      <c r="K627" s="56"/>
      <c r="L627" s="56"/>
    </row>
    <row r="628" spans="2:12">
      <c r="B628" s="52"/>
      <c r="C628" s="53"/>
      <c r="D628" s="53"/>
      <c r="E628" s="57"/>
      <c r="F628" s="53"/>
      <c r="G628" s="56"/>
      <c r="H628" s="56"/>
      <c r="I628" s="56"/>
      <c r="J628" s="56"/>
      <c r="K628" s="56"/>
      <c r="L628" s="56"/>
    </row>
    <row r="629" spans="2:12">
      <c r="B629" s="52"/>
      <c r="C629" s="53"/>
      <c r="D629" s="53"/>
      <c r="E629" s="57"/>
      <c r="F629" s="53"/>
      <c r="G629" s="56"/>
      <c r="H629" s="56"/>
      <c r="I629" s="56"/>
      <c r="J629" s="56"/>
      <c r="K629" s="56"/>
      <c r="L629" s="56"/>
    </row>
    <row r="630" spans="2:12">
      <c r="B630" s="52"/>
      <c r="C630" s="53"/>
      <c r="D630" s="53"/>
      <c r="E630" s="57"/>
      <c r="F630" s="53"/>
      <c r="G630" s="56"/>
      <c r="H630" s="56"/>
      <c r="I630" s="56"/>
      <c r="J630" s="56"/>
      <c r="K630" s="56"/>
      <c r="L630" s="56"/>
    </row>
    <row r="631" spans="2:12">
      <c r="B631" s="52"/>
      <c r="C631" s="53"/>
      <c r="D631" s="53"/>
      <c r="E631" s="47"/>
      <c r="F631" s="53"/>
      <c r="G631" s="56"/>
      <c r="H631" s="56"/>
      <c r="I631" s="56"/>
      <c r="J631" s="56"/>
      <c r="K631" s="56"/>
      <c r="L631" s="56"/>
    </row>
    <row r="632" spans="2:12">
      <c r="B632" s="52"/>
      <c r="C632" s="53"/>
      <c r="D632" s="53"/>
      <c r="E632" s="57"/>
      <c r="F632" s="53"/>
      <c r="G632" s="56"/>
      <c r="H632" s="56"/>
      <c r="I632" s="56"/>
      <c r="J632" s="56"/>
      <c r="K632" s="56"/>
      <c r="L632" s="56"/>
    </row>
    <row r="633" spans="2:12">
      <c r="B633" s="52"/>
      <c r="C633" s="53"/>
      <c r="D633" s="53"/>
      <c r="E633" s="47"/>
      <c r="F633" s="53"/>
      <c r="G633" s="56"/>
      <c r="H633" s="56"/>
      <c r="I633" s="56"/>
      <c r="J633" s="56"/>
      <c r="K633" s="56"/>
      <c r="L633" s="56"/>
    </row>
    <row r="634" spans="2:12">
      <c r="B634" s="52"/>
      <c r="C634" s="53"/>
      <c r="D634" s="53"/>
      <c r="E634" s="57"/>
      <c r="F634" s="53"/>
      <c r="G634" s="56"/>
      <c r="H634" s="56"/>
      <c r="I634" s="56"/>
      <c r="J634" s="56"/>
      <c r="K634" s="56"/>
      <c r="L634" s="56"/>
    </row>
    <row r="635" spans="2:12">
      <c r="B635" s="52"/>
      <c r="C635" s="53"/>
      <c r="D635" s="53"/>
      <c r="E635" s="47"/>
      <c r="F635" s="53"/>
      <c r="G635" s="56"/>
      <c r="H635" s="56"/>
      <c r="I635" s="56"/>
      <c r="J635" s="56"/>
      <c r="K635" s="56"/>
      <c r="L635" s="56"/>
    </row>
    <row r="636" spans="2:12">
      <c r="B636" s="52"/>
      <c r="C636" s="53"/>
      <c r="D636" s="53"/>
      <c r="E636" s="47"/>
      <c r="F636" s="53"/>
      <c r="G636" s="56"/>
      <c r="H636" s="56"/>
      <c r="I636" s="56"/>
      <c r="J636" s="56"/>
      <c r="K636" s="56"/>
      <c r="L636" s="56"/>
    </row>
    <row r="637" spans="2:12">
      <c r="B637" s="52"/>
      <c r="C637" s="53"/>
      <c r="D637" s="53"/>
      <c r="E637" s="47"/>
      <c r="F637" s="53"/>
      <c r="G637" s="56"/>
      <c r="H637" s="56"/>
      <c r="I637" s="56"/>
      <c r="J637" s="56"/>
      <c r="K637" s="56"/>
      <c r="L637" s="56"/>
    </row>
    <row r="638" spans="2:12">
      <c r="B638" s="52"/>
      <c r="C638" s="53"/>
      <c r="D638" s="53"/>
      <c r="E638" s="47"/>
      <c r="F638" s="53"/>
      <c r="G638" s="56"/>
      <c r="H638" s="56"/>
      <c r="I638" s="56"/>
      <c r="J638" s="56"/>
      <c r="K638" s="56"/>
      <c r="L638" s="56"/>
    </row>
    <row r="639" spans="2:12">
      <c r="B639" s="52"/>
      <c r="C639" s="53"/>
      <c r="D639" s="53"/>
      <c r="E639" s="47"/>
      <c r="F639" s="53"/>
      <c r="G639" s="56"/>
      <c r="H639" s="56"/>
      <c r="I639" s="56"/>
      <c r="J639" s="56"/>
      <c r="K639" s="56"/>
      <c r="L639" s="56"/>
    </row>
    <row r="640" spans="2:12">
      <c r="B640" s="52"/>
      <c r="C640" s="53"/>
      <c r="D640" s="53"/>
      <c r="E640" s="47"/>
      <c r="F640" s="53"/>
      <c r="G640" s="56"/>
      <c r="H640" s="56"/>
      <c r="I640" s="56"/>
      <c r="J640" s="56"/>
      <c r="K640" s="56"/>
      <c r="L640" s="56"/>
    </row>
    <row r="641" spans="2:12">
      <c r="B641" s="52"/>
      <c r="C641" s="53"/>
      <c r="D641" s="53"/>
      <c r="E641" s="47"/>
      <c r="F641" s="53"/>
      <c r="G641" s="56"/>
      <c r="H641" s="56"/>
      <c r="I641" s="56"/>
      <c r="J641" s="56"/>
      <c r="K641" s="56"/>
      <c r="L641" s="56"/>
    </row>
    <row r="642" spans="2:12">
      <c r="B642" s="52"/>
      <c r="C642" s="53"/>
      <c r="D642" s="53"/>
      <c r="E642" s="47"/>
      <c r="F642" s="53"/>
      <c r="G642" s="56"/>
      <c r="H642" s="56"/>
      <c r="I642" s="56"/>
      <c r="J642" s="56"/>
      <c r="K642" s="56"/>
      <c r="L642" s="56"/>
    </row>
    <row r="643" spans="2:12">
      <c r="B643" s="52"/>
      <c r="C643" s="53"/>
      <c r="D643" s="53"/>
      <c r="E643" s="47"/>
      <c r="F643" s="53"/>
      <c r="G643" s="56"/>
      <c r="H643" s="56"/>
      <c r="I643" s="56"/>
      <c r="J643" s="56"/>
      <c r="K643" s="56"/>
      <c r="L643" s="56"/>
    </row>
    <row r="644" spans="2:12">
      <c r="B644" s="52"/>
      <c r="C644" s="53"/>
      <c r="D644" s="53"/>
      <c r="E644" s="57"/>
      <c r="F644" s="53"/>
      <c r="G644" s="56"/>
      <c r="H644" s="56"/>
      <c r="I644" s="56"/>
      <c r="J644" s="56"/>
      <c r="K644" s="56"/>
      <c r="L644" s="56"/>
    </row>
    <row r="645" spans="2:12">
      <c r="B645" s="52"/>
      <c r="C645" s="53"/>
      <c r="D645" s="53"/>
      <c r="E645" s="57"/>
      <c r="F645" s="53"/>
      <c r="G645" s="56"/>
      <c r="H645" s="56"/>
      <c r="I645" s="56"/>
      <c r="J645" s="56"/>
      <c r="K645" s="56"/>
      <c r="L645" s="56"/>
    </row>
    <row r="646" spans="2:12">
      <c r="B646" s="52"/>
      <c r="C646" s="53"/>
      <c r="D646" s="53"/>
      <c r="E646" s="57"/>
      <c r="F646" s="53"/>
      <c r="G646" s="56"/>
      <c r="H646" s="56"/>
      <c r="I646" s="56"/>
      <c r="J646" s="56"/>
      <c r="K646" s="56"/>
      <c r="L646" s="56"/>
    </row>
    <row r="647" spans="2:12">
      <c r="B647" s="52"/>
      <c r="C647" s="53"/>
      <c r="D647" s="53"/>
      <c r="E647" s="57"/>
      <c r="F647" s="53"/>
      <c r="G647" s="56"/>
      <c r="H647" s="56"/>
      <c r="I647" s="56"/>
      <c r="J647" s="56"/>
      <c r="K647" s="56"/>
      <c r="L647" s="56"/>
    </row>
    <row r="648" spans="2:12">
      <c r="B648" s="52"/>
      <c r="C648" s="53"/>
      <c r="D648" s="53"/>
      <c r="E648" s="57"/>
      <c r="F648" s="53"/>
      <c r="G648" s="56"/>
      <c r="H648" s="56"/>
      <c r="I648" s="56"/>
      <c r="J648" s="56"/>
      <c r="K648" s="56"/>
      <c r="L648" s="56"/>
    </row>
    <row r="649" spans="2:12">
      <c r="B649" s="52"/>
      <c r="C649" s="53"/>
      <c r="D649" s="53"/>
      <c r="E649" s="57"/>
      <c r="F649" s="53"/>
      <c r="G649" s="56"/>
      <c r="H649" s="56"/>
      <c r="I649" s="56"/>
      <c r="J649" s="56"/>
      <c r="K649" s="56"/>
      <c r="L649" s="56"/>
    </row>
    <row r="650" spans="2:12">
      <c r="B650" s="52"/>
      <c r="C650" s="53"/>
      <c r="D650" s="53"/>
      <c r="E650" s="47"/>
      <c r="F650" s="53"/>
      <c r="G650" s="56"/>
      <c r="H650" s="56"/>
      <c r="I650" s="56"/>
      <c r="J650" s="56"/>
      <c r="K650" s="56"/>
      <c r="L650" s="56"/>
    </row>
    <row r="651" spans="4:5">
      <c r="D651" s="53"/>
      <c r="E651" s="57"/>
    </row>
  </sheetData>
  <mergeCells count="1">
    <mergeCell ref="B2:L2"/>
  </mergeCells>
  <conditionalFormatting sqref="H4:H75 J4:J75 L4:L75">
    <cfRule type="cellIs" dxfId="0" priority="1" stopIfTrue="1" operator="equal">
      <formula>"Y"</formula>
    </cfRule>
    <cfRule type="cellIs" dxfId="1" priority="2" stopIfTrue="1" operator="equal">
      <formula>"N"</formula>
    </cfRule>
  </conditionalFormatting>
  <pageMargins left="0.699305555555556" right="0.699305555555556" top="0.75" bottom="0.75" header="0.3" footer="0.3"/>
  <pageSetup paperSize="9" scale="47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1"/>
  </sheetPr>
  <dimension ref="A1:K99"/>
  <sheetViews>
    <sheetView workbookViewId="0">
      <selection activeCell="J14" sqref="J14"/>
    </sheetView>
  </sheetViews>
  <sheetFormatPr defaultColWidth="10.8190476190476" defaultRowHeight="15"/>
  <cols>
    <col min="1" max="1" width="16.8190476190476" style="6" customWidth="1"/>
    <col min="2" max="3" width="16.8190476190476" style="7" customWidth="1"/>
    <col min="4" max="5" width="16.8190476190476" style="8" customWidth="1"/>
    <col min="6" max="6" width="10.8190476190476" style="2"/>
    <col min="7" max="7" width="10.8190476190476" style="2" hidden="1" customWidth="1"/>
    <col min="8" max="16384" width="10.8190476190476" style="2"/>
  </cols>
  <sheetData>
    <row r="1" s="1" customFormat="1" ht="23.25" spans="1:5">
      <c r="A1" s="9" t="s">
        <v>74</v>
      </c>
      <c r="B1" s="10"/>
      <c r="C1" s="10"/>
      <c r="D1" s="11"/>
      <c r="E1" s="11"/>
    </row>
    <row r="3" spans="1:5">
      <c r="A3" s="12" t="s">
        <v>50</v>
      </c>
      <c r="B3" s="13" t="str">
        <f>[1]Data!B3</f>
        <v>ICBC</v>
      </c>
      <c r="C3" s="13"/>
      <c r="D3" s="13"/>
      <c r="E3" s="13"/>
    </row>
    <row r="4" spans="1:5">
      <c r="A4" s="12" t="s">
        <v>52</v>
      </c>
      <c r="B4" s="14" t="s">
        <v>105</v>
      </c>
      <c r="C4" s="13"/>
      <c r="D4" s="13"/>
      <c r="E4" s="13"/>
    </row>
    <row r="5" s="3" customFormat="1" spans="1:11">
      <c r="A5" s="12" t="s">
        <v>54</v>
      </c>
      <c r="B5" s="15">
        <v>45931</v>
      </c>
      <c r="C5" s="16"/>
      <c r="D5" s="16"/>
      <c r="E5" s="16"/>
      <c r="F5" s="17"/>
      <c r="G5" s="17"/>
      <c r="H5" s="17"/>
      <c r="I5" s="17"/>
      <c r="J5" s="31"/>
      <c r="K5" s="31"/>
    </row>
    <row r="6" spans="3:3">
      <c r="C6" s="8"/>
    </row>
    <row r="7" s="4" customFormat="1" ht="30" spans="1:7">
      <c r="A7" s="18" t="s">
        <v>56</v>
      </c>
      <c r="B7" s="19" t="s">
        <v>65</v>
      </c>
      <c r="C7" s="19" t="s">
        <v>76</v>
      </c>
      <c r="D7" s="20" t="s">
        <v>77</v>
      </c>
      <c r="E7" s="20" t="s">
        <v>69</v>
      </c>
      <c r="G7" s="4" t="s">
        <v>73</v>
      </c>
    </row>
    <row r="8" spans="1:5">
      <c r="A8" s="15">
        <f>B5</f>
        <v>45931</v>
      </c>
      <c r="B8" s="21">
        <f t="shared" ref="B8:B71" si="0">IF(C8="",NA(),1-C8)</f>
        <v>1</v>
      </c>
      <c r="C8" s="21">
        <v>0</v>
      </c>
      <c r="D8" s="32">
        <v>564.8472</v>
      </c>
      <c r="E8" s="23">
        <v>426.1128</v>
      </c>
    </row>
    <row r="9" spans="1:5">
      <c r="A9" s="15">
        <f t="shared" ref="A9:A72" si="1">A8+1</f>
        <v>45932</v>
      </c>
      <c r="B9" s="21">
        <f>IF(C9="",NA(),1-C9)</f>
        <v>1</v>
      </c>
      <c r="C9" s="21">
        <v>0</v>
      </c>
      <c r="D9" s="33">
        <v>503.8515</v>
      </c>
      <c r="E9" s="23">
        <v>380.0985</v>
      </c>
    </row>
    <row r="10" spans="1:5">
      <c r="A10" s="15">
        <f>A9+1</f>
        <v>45933</v>
      </c>
      <c r="B10" s="21">
        <f>IF(C10="",NA(),1-C10)</f>
        <v>1</v>
      </c>
      <c r="C10" s="21">
        <v>0</v>
      </c>
      <c r="D10" s="33">
        <v>495.6036</v>
      </c>
      <c r="E10" s="23">
        <v>373.8764</v>
      </c>
    </row>
    <row r="11" spans="1:5">
      <c r="A11" s="15">
        <f>A10+1</f>
        <v>45934</v>
      </c>
      <c r="B11" s="21">
        <f>IF(C11="",NA(),1-C11)</f>
        <v>1</v>
      </c>
      <c r="C11" s="21">
        <v>0</v>
      </c>
      <c r="D11" s="33">
        <v>464.1339</v>
      </c>
      <c r="E11" s="23">
        <v>350.1361</v>
      </c>
    </row>
    <row r="12" spans="1:5">
      <c r="A12" s="15">
        <f>A11+1</f>
        <v>45935</v>
      </c>
      <c r="B12" s="21">
        <f>IF(C12="",NA(),1-C12)</f>
        <v>1</v>
      </c>
      <c r="C12" s="21">
        <v>0</v>
      </c>
      <c r="D12" s="33">
        <v>466.887</v>
      </c>
      <c r="E12" s="23">
        <v>352.213</v>
      </c>
    </row>
    <row r="13" spans="1:5">
      <c r="A13" s="15">
        <f>A12+1</f>
        <v>45936</v>
      </c>
      <c r="B13" s="21">
        <f>IF(C13="",NA(),1-C13)</f>
        <v>1</v>
      </c>
      <c r="C13" s="21">
        <v>0</v>
      </c>
      <c r="D13" s="33">
        <v>458.8557</v>
      </c>
      <c r="E13" s="23">
        <v>346.1543</v>
      </c>
    </row>
    <row r="14" spans="1:5">
      <c r="A14" s="15">
        <f>A13+1</f>
        <v>45937</v>
      </c>
      <c r="B14" s="21">
        <f>IF(C14="",NA(),1-C14)</f>
        <v>1</v>
      </c>
      <c r="C14" s="21">
        <v>0</v>
      </c>
      <c r="D14" s="33">
        <v>460.7595</v>
      </c>
      <c r="E14" s="23">
        <v>347.5905</v>
      </c>
    </row>
    <row r="15" spans="1:5">
      <c r="A15" s="15">
        <f>A14+1</f>
        <v>45938</v>
      </c>
      <c r="B15" s="21">
        <f>IF(C15="",NA(),1-C15)</f>
        <v>1</v>
      </c>
      <c r="C15" s="21">
        <v>0</v>
      </c>
      <c r="D15" s="33">
        <v>444.2124</v>
      </c>
      <c r="E15" s="23">
        <v>335.1076</v>
      </c>
    </row>
    <row r="16" spans="1:5">
      <c r="A16" s="15">
        <f>A15+1</f>
        <v>45939</v>
      </c>
      <c r="B16" s="21">
        <f>IF(C16="",NA(),1-C16)</f>
        <v>1</v>
      </c>
      <c r="C16" s="21">
        <v>0</v>
      </c>
      <c r="D16" s="33">
        <v>460.9077</v>
      </c>
      <c r="E16" s="23">
        <v>347.7023</v>
      </c>
    </row>
    <row r="17" spans="1:5">
      <c r="A17" s="15">
        <f>A16+1</f>
        <v>45940</v>
      </c>
      <c r="B17" s="21">
        <f>IF(C17="",NA(),1-C17)</f>
        <v>1</v>
      </c>
      <c r="C17" s="21">
        <v>0</v>
      </c>
      <c r="D17" s="33">
        <v>436.7055</v>
      </c>
      <c r="E17" s="23">
        <v>329.4445</v>
      </c>
    </row>
    <row r="18" spans="1:5">
      <c r="A18" s="15">
        <f>A17+1</f>
        <v>45941</v>
      </c>
      <c r="B18" s="21">
        <f>IF(C18="",NA(),1-C18)</f>
        <v>1</v>
      </c>
      <c r="C18" s="21">
        <v>0</v>
      </c>
      <c r="D18" s="33">
        <v>435.48</v>
      </c>
      <c r="E18" s="23">
        <v>328.52</v>
      </c>
    </row>
    <row r="19" spans="1:5">
      <c r="A19" s="15">
        <f>A18+1</f>
        <v>45942</v>
      </c>
      <c r="B19" s="21">
        <f>IF(C19="",NA(),1-C19)</f>
        <v>1</v>
      </c>
      <c r="C19" s="21">
        <v>0</v>
      </c>
      <c r="D19" s="33">
        <v>420.2268</v>
      </c>
      <c r="E19" s="23">
        <v>317.0132</v>
      </c>
    </row>
    <row r="20" spans="1:5">
      <c r="A20" s="15">
        <f>A19+1</f>
        <v>45943</v>
      </c>
      <c r="B20" s="21">
        <f>IF(C20="",NA(),1-C20)</f>
        <v>1</v>
      </c>
      <c r="C20" s="21">
        <v>0</v>
      </c>
      <c r="D20" s="33">
        <v>436.2324</v>
      </c>
      <c r="E20" s="23">
        <v>329.0876</v>
      </c>
    </row>
    <row r="21" spans="1:5">
      <c r="A21" s="15">
        <f>A20+1</f>
        <v>45944</v>
      </c>
      <c r="B21" s="21">
        <f>IF(C21="",NA(),1-C21)</f>
        <v>1</v>
      </c>
      <c r="C21" s="21">
        <v>0</v>
      </c>
      <c r="D21" s="33">
        <v>442.9926</v>
      </c>
      <c r="E21" s="23">
        <v>334.1874</v>
      </c>
    </row>
    <row r="22" spans="1:5">
      <c r="A22" s="15">
        <f>A21+1</f>
        <v>45945</v>
      </c>
      <c r="B22" s="21">
        <f>IF(C22="",NA(),1-C22)</f>
        <v>1</v>
      </c>
      <c r="C22" s="21">
        <v>0</v>
      </c>
      <c r="D22" s="33">
        <v>450.87</v>
      </c>
      <c r="E22" s="23">
        <v>340.13</v>
      </c>
    </row>
    <row r="23" spans="1:5">
      <c r="A23" s="15">
        <f>A22+1</f>
        <v>45946</v>
      </c>
      <c r="B23" s="21">
        <f>IF(C23="",NA(),1-C23)</f>
        <v>1</v>
      </c>
      <c r="C23" s="21">
        <v>0</v>
      </c>
      <c r="D23" s="33">
        <v>530.1627</v>
      </c>
      <c r="E23" s="23">
        <v>399.9473</v>
      </c>
    </row>
    <row r="24" spans="1:5">
      <c r="A24" s="15">
        <f>A23+1</f>
        <v>45947</v>
      </c>
      <c r="B24" s="21">
        <f>IF(C24="",NA(),1-C24)</f>
        <v>1</v>
      </c>
      <c r="C24" s="21">
        <v>0</v>
      </c>
      <c r="D24" s="33">
        <v>484.5228</v>
      </c>
      <c r="E24" s="23">
        <v>365.5172</v>
      </c>
    </row>
    <row r="25" spans="1:5">
      <c r="A25" s="15">
        <f>A24+1</f>
        <v>45948</v>
      </c>
      <c r="B25" s="21">
        <f>IF(C25="",NA(),1-C25)</f>
        <v>1</v>
      </c>
      <c r="C25" s="21">
        <v>0</v>
      </c>
      <c r="D25" s="33">
        <v>454.9113</v>
      </c>
      <c r="E25" s="23">
        <v>343.1787</v>
      </c>
    </row>
    <row r="26" spans="1:5">
      <c r="A26" s="15">
        <f>A25+1</f>
        <v>45949</v>
      </c>
      <c r="B26" s="21">
        <f>IF(C26="",NA(),1-C26)</f>
        <v>1</v>
      </c>
      <c r="C26" s="21">
        <v>0</v>
      </c>
      <c r="D26" s="33">
        <v>420.3978</v>
      </c>
      <c r="E26" s="23">
        <v>317.1422</v>
      </c>
    </row>
    <row r="27" spans="1:5">
      <c r="A27" s="15">
        <f>A26+1</f>
        <v>45950</v>
      </c>
      <c r="B27" s="21">
        <f>IF(C27="",NA(),1-C27)</f>
        <v>1</v>
      </c>
      <c r="C27" s="21">
        <v>0</v>
      </c>
      <c r="D27" s="33">
        <v>444.7254</v>
      </c>
      <c r="E27" s="23">
        <v>335.4946</v>
      </c>
    </row>
    <row r="28" s="5" customFormat="1" spans="1:5">
      <c r="A28" s="25">
        <f>A27+1</f>
        <v>45951</v>
      </c>
      <c r="B28" s="34">
        <f>IF(C28="",NA(),1-C28)</f>
        <v>1</v>
      </c>
      <c r="C28" s="34">
        <v>0</v>
      </c>
      <c r="D28" s="33">
        <v>431.0226</v>
      </c>
      <c r="E28" s="27">
        <v>325.1574</v>
      </c>
    </row>
    <row r="29" spans="1:5">
      <c r="A29" s="15">
        <f>A28+1</f>
        <v>45952</v>
      </c>
      <c r="B29" s="21">
        <f>IF(C29="",NA(),1-C29)</f>
        <v>1</v>
      </c>
      <c r="C29" s="21">
        <v>0</v>
      </c>
      <c r="D29" s="33">
        <v>436.5288</v>
      </c>
      <c r="E29" s="23">
        <v>329.3112</v>
      </c>
    </row>
    <row r="30" spans="1:5">
      <c r="A30" s="15">
        <f>A29+1</f>
        <v>45953</v>
      </c>
      <c r="B30" s="21">
        <f>IF(C30="",NA(),1-C30)</f>
        <v>1</v>
      </c>
      <c r="C30" s="21">
        <v>0</v>
      </c>
      <c r="D30" s="33">
        <v>455.8917</v>
      </c>
      <c r="E30" s="23">
        <v>343.9183</v>
      </c>
    </row>
    <row r="31" spans="1:5">
      <c r="A31" s="15">
        <f>A30+1</f>
        <v>45954</v>
      </c>
      <c r="B31" s="21">
        <f>IF(C31="",NA(),1-C31)</f>
        <v>1</v>
      </c>
      <c r="C31" s="21">
        <v>0</v>
      </c>
      <c r="D31" s="33">
        <v>458.2116</v>
      </c>
      <c r="E31" s="23">
        <v>345.6684</v>
      </c>
    </row>
    <row r="32" spans="1:5">
      <c r="A32" s="15">
        <f>A31+1</f>
        <v>45955</v>
      </c>
      <c r="B32" s="21">
        <f>IF(C32="",NA(),1-C32)</f>
        <v>1</v>
      </c>
      <c r="C32" s="21">
        <v>0</v>
      </c>
      <c r="D32" s="33">
        <v>422.3814</v>
      </c>
      <c r="E32" s="23">
        <v>318.6386</v>
      </c>
    </row>
    <row r="33" spans="1:5">
      <c r="A33" s="15">
        <f>A32+1</f>
        <v>45956</v>
      </c>
      <c r="B33" s="21">
        <f>IF(C33="",NA(),1-C33)</f>
        <v>1</v>
      </c>
      <c r="C33" s="21">
        <v>0</v>
      </c>
      <c r="D33" s="33">
        <v>404.6772</v>
      </c>
      <c r="E33" s="23">
        <v>305.2828</v>
      </c>
    </row>
    <row r="34" spans="1:5">
      <c r="A34" s="15">
        <f>A33+1</f>
        <v>45957</v>
      </c>
      <c r="B34" s="21">
        <f>IF(C34="",NA(),1-C34)</f>
        <v>1</v>
      </c>
      <c r="C34" s="21">
        <v>0</v>
      </c>
      <c r="D34" s="33">
        <v>422.1135</v>
      </c>
      <c r="E34" s="23">
        <v>318.4365</v>
      </c>
    </row>
    <row r="35" spans="1:5">
      <c r="A35" s="15">
        <f>A34+1</f>
        <v>45958</v>
      </c>
      <c r="B35" s="21">
        <f>IF(C35="",NA(),1-C35)</f>
        <v>1</v>
      </c>
      <c r="C35" s="21">
        <v>0</v>
      </c>
      <c r="D35" s="33">
        <v>449.2797</v>
      </c>
      <c r="E35" s="23">
        <v>338.9303</v>
      </c>
    </row>
    <row r="36" spans="1:5">
      <c r="A36" s="15">
        <f>A35+1</f>
        <v>45959</v>
      </c>
      <c r="B36" s="21">
        <f>IF(C36="",NA(),1-C36)</f>
        <v>1</v>
      </c>
      <c r="C36" s="21">
        <v>0</v>
      </c>
      <c r="D36" s="33">
        <v>437.8626</v>
      </c>
      <c r="E36" s="23">
        <v>330.3174</v>
      </c>
    </row>
    <row r="37" spans="1:5">
      <c r="A37" s="29">
        <f>A36+1</f>
        <v>45960</v>
      </c>
      <c r="B37" s="35">
        <f>IF(C37="",NA(),1-C37)</f>
        <v>1</v>
      </c>
      <c r="C37" s="35">
        <v>0</v>
      </c>
      <c r="D37" s="33">
        <v>439.0653</v>
      </c>
      <c r="E37" s="23">
        <v>331.2247</v>
      </c>
    </row>
    <row r="38" spans="1:5">
      <c r="A38" s="15">
        <f>A37+1</f>
        <v>45961</v>
      </c>
      <c r="B38" s="21">
        <f>IF(C38="",NA(),1-C38)</f>
        <v>1</v>
      </c>
      <c r="C38" s="21">
        <v>0</v>
      </c>
      <c r="D38" s="33">
        <v>554.382</v>
      </c>
      <c r="E38" s="23">
        <v>418.218</v>
      </c>
    </row>
    <row r="39" spans="1:5">
      <c r="A39" s="15">
        <f>A38+1</f>
        <v>45962</v>
      </c>
      <c r="B39" s="21">
        <f>IF(C39="",NA(),1-C39)</f>
        <v>1</v>
      </c>
      <c r="C39" s="21">
        <v>0</v>
      </c>
      <c r="D39" s="33">
        <v>508.3887</v>
      </c>
      <c r="E39" s="23">
        <v>383.5213</v>
      </c>
    </row>
    <row r="40" spans="1:5">
      <c r="A40" s="15">
        <f>A39+1</f>
        <v>45963</v>
      </c>
      <c r="B40" s="21">
        <f>IF(C40="",NA(),1-C40)</f>
        <v>1</v>
      </c>
      <c r="C40" s="21">
        <v>0</v>
      </c>
      <c r="D40" s="33">
        <v>473.841</v>
      </c>
      <c r="E40" s="23">
        <v>357.459</v>
      </c>
    </row>
    <row r="41" spans="1:5">
      <c r="A41" s="15">
        <f>A40+1</f>
        <v>45964</v>
      </c>
      <c r="B41" s="21">
        <f>IF(C41="",NA(),1-C41)</f>
        <v>1</v>
      </c>
      <c r="C41" s="21">
        <v>0</v>
      </c>
      <c r="D41" s="33">
        <v>453.1101</v>
      </c>
      <c r="E41" s="23">
        <v>341.8199</v>
      </c>
    </row>
    <row r="42" spans="1:5">
      <c r="A42" s="15">
        <f>A41+1</f>
        <v>45965</v>
      </c>
      <c r="B42" s="21">
        <f>IF(C42="",NA(),1-C42)</f>
        <v>1</v>
      </c>
      <c r="C42" s="21">
        <v>0</v>
      </c>
      <c r="D42" s="33">
        <v>461.8881</v>
      </c>
      <c r="E42" s="23">
        <v>348.4419</v>
      </c>
    </row>
    <row r="43" spans="1:5">
      <c r="A43" s="15">
        <f>A42+1</f>
        <v>45966</v>
      </c>
      <c r="B43" s="21">
        <f>IF(C43="",NA(),1-C43)</f>
        <v>1</v>
      </c>
      <c r="C43" s="21">
        <v>0</v>
      </c>
      <c r="D43" s="33">
        <v>472.7751</v>
      </c>
      <c r="E43" s="23">
        <v>356.6549</v>
      </c>
    </row>
    <row r="44" spans="1:5">
      <c r="A44" s="15">
        <f>A43+1</f>
        <v>45967</v>
      </c>
      <c r="B44" s="21">
        <f>IF(C44="",NA(),1-C44)</f>
        <v>1</v>
      </c>
      <c r="C44" s="21">
        <v>0</v>
      </c>
      <c r="D44" s="33">
        <v>454.0962</v>
      </c>
      <c r="E44" s="23">
        <v>342.5638</v>
      </c>
    </row>
    <row r="45" spans="1:5">
      <c r="A45" s="15">
        <f>A44+1</f>
        <v>45968</v>
      </c>
      <c r="B45" s="21">
        <f>IF(C45="",NA(),1-C45)</f>
        <v>1</v>
      </c>
      <c r="C45" s="21">
        <v>0</v>
      </c>
      <c r="D45" s="33">
        <v>446.4411</v>
      </c>
      <c r="E45" s="23">
        <v>336.7889</v>
      </c>
    </row>
    <row r="46" spans="1:5">
      <c r="A46" s="15">
        <f>A45+1</f>
        <v>45969</v>
      </c>
      <c r="B46" s="21">
        <f>IF(C46="",NA(),1-C46)</f>
        <v>1</v>
      </c>
      <c r="C46" s="21">
        <v>0</v>
      </c>
      <c r="D46" s="33">
        <v>424.878</v>
      </c>
      <c r="E46" s="23">
        <v>320.522</v>
      </c>
    </row>
    <row r="47" spans="1:5">
      <c r="A47" s="15">
        <f>A46+1</f>
        <v>45970</v>
      </c>
      <c r="B47" s="21">
        <f>IF(C47="",NA(),1-C47)</f>
        <v>1</v>
      </c>
      <c r="C47" s="21">
        <v>0</v>
      </c>
      <c r="D47" s="33">
        <v>424.1655</v>
      </c>
      <c r="E47" s="23">
        <v>319.9845</v>
      </c>
    </row>
    <row r="48" spans="1:5">
      <c r="A48" s="15">
        <f>A47+1</f>
        <v>45971</v>
      </c>
      <c r="B48" s="21">
        <f>IF(C48="",NA(),1-C48)</f>
        <v>1</v>
      </c>
      <c r="C48" s="21">
        <v>0</v>
      </c>
      <c r="D48" s="33">
        <v>426.1662</v>
      </c>
      <c r="E48" s="23">
        <v>321.4938</v>
      </c>
    </row>
    <row r="49" spans="1:5">
      <c r="A49" s="15">
        <f>A48+1</f>
        <v>45972</v>
      </c>
      <c r="B49" s="21">
        <f>IF(C49="",NA(),1-C49)</f>
        <v>1</v>
      </c>
      <c r="C49" s="21">
        <v>0</v>
      </c>
      <c r="D49" s="33">
        <v>416.6586</v>
      </c>
      <c r="E49" s="23">
        <v>314.3214</v>
      </c>
    </row>
    <row r="50" spans="1:5">
      <c r="A50" s="15">
        <f>A49+1</f>
        <v>45973</v>
      </c>
      <c r="B50" s="21">
        <f>IF(C50="",NA(),1-C50)</f>
        <v>1</v>
      </c>
      <c r="C50" s="21">
        <v>0</v>
      </c>
      <c r="D50" s="33">
        <v>414.7149</v>
      </c>
      <c r="E50" s="23">
        <v>312.8551</v>
      </c>
    </row>
    <row r="51" spans="1:5">
      <c r="A51" s="15">
        <f>A50+1</f>
        <v>45974</v>
      </c>
      <c r="B51" s="21">
        <f>IF(C51="",NA(),1-C51)</f>
        <v>1</v>
      </c>
      <c r="C51" s="21">
        <v>0</v>
      </c>
      <c r="D51" s="33">
        <v>438.3072</v>
      </c>
      <c r="E51" s="23">
        <v>330.6528</v>
      </c>
    </row>
    <row r="52" spans="1:5">
      <c r="A52" s="15">
        <f>A51+1</f>
        <v>45975</v>
      </c>
      <c r="B52" s="21">
        <f>IF(C52="",NA(),1-C52)</f>
        <v>1</v>
      </c>
      <c r="C52" s="21">
        <v>0</v>
      </c>
      <c r="D52" s="33">
        <v>525.3861</v>
      </c>
      <c r="E52" s="23">
        <v>396.3439</v>
      </c>
    </row>
    <row r="53" spans="1:5">
      <c r="A53" s="15">
        <f>A52+1</f>
        <v>45976</v>
      </c>
      <c r="B53" s="21">
        <f>IF(C53="",NA(),1-C53)</f>
        <v>1</v>
      </c>
      <c r="C53" s="21">
        <v>0</v>
      </c>
      <c r="D53" s="33">
        <v>473.1741</v>
      </c>
      <c r="E53" s="23">
        <v>356.9559</v>
      </c>
    </row>
    <row r="54" spans="1:5">
      <c r="A54" s="15">
        <f>A53+1</f>
        <v>45977</v>
      </c>
      <c r="B54" s="21">
        <f>IF(C54="",NA(),1-C54)</f>
        <v>1</v>
      </c>
      <c r="C54" s="21">
        <v>0</v>
      </c>
      <c r="D54" s="33">
        <v>448.0257</v>
      </c>
      <c r="E54" s="23">
        <v>337.9843</v>
      </c>
    </row>
    <row r="55" spans="1:5">
      <c r="A55" s="15">
        <f>A54+1</f>
        <v>45978</v>
      </c>
      <c r="B55" s="21">
        <f>IF(C55="",NA(),1-C55)</f>
        <v>1</v>
      </c>
      <c r="C55" s="21">
        <v>0</v>
      </c>
      <c r="D55" s="33">
        <v>417.5022</v>
      </c>
      <c r="E55" s="23">
        <v>314.9578</v>
      </c>
    </row>
    <row r="56" spans="1:5">
      <c r="A56" s="15">
        <f>A55+1</f>
        <v>45979</v>
      </c>
      <c r="B56" s="21">
        <f>IF(C56="",NA(),1-C56)</f>
        <v>1</v>
      </c>
      <c r="C56" s="21">
        <v>0</v>
      </c>
      <c r="D56" s="33">
        <v>431.5527</v>
      </c>
      <c r="E56" s="23">
        <v>325.5573</v>
      </c>
    </row>
    <row r="57" spans="1:5">
      <c r="A57" s="15">
        <f>A56+1</f>
        <v>45980</v>
      </c>
      <c r="B57" s="21">
        <f>IF(C57="",NA(),1-C57)</f>
        <v>1</v>
      </c>
      <c r="C57" s="21">
        <v>0</v>
      </c>
      <c r="D57" s="33">
        <v>450.6534</v>
      </c>
      <c r="E57" s="23">
        <v>339.9666</v>
      </c>
    </row>
    <row r="58" spans="1:5">
      <c r="A58" s="15">
        <f>A57+1</f>
        <v>45981</v>
      </c>
      <c r="B58" s="21">
        <f>IF(C58="",NA(),1-C58)</f>
        <v>1</v>
      </c>
      <c r="C58" s="21">
        <v>0</v>
      </c>
      <c r="D58" s="33">
        <v>444.3948</v>
      </c>
      <c r="E58" s="23">
        <v>335.2452</v>
      </c>
    </row>
    <row r="59" spans="1:5">
      <c r="A59" s="15">
        <f>A58+1</f>
        <v>45982</v>
      </c>
      <c r="B59" s="21">
        <f>IF(C59="",NA(),1-C59)</f>
        <v>1</v>
      </c>
      <c r="C59" s="21">
        <v>0</v>
      </c>
      <c r="D59" s="33">
        <v>448.5558</v>
      </c>
      <c r="E59" s="23">
        <v>338.3842</v>
      </c>
    </row>
    <row r="60" spans="1:5">
      <c r="A60" s="15">
        <f>A59+1</f>
        <v>45983</v>
      </c>
      <c r="B60" s="21">
        <f>IF(C60="",NA(),1-C60)</f>
        <v>1</v>
      </c>
      <c r="C60" s="21">
        <v>0</v>
      </c>
      <c r="D60" s="33">
        <v>430.3044</v>
      </c>
      <c r="E60" s="23">
        <v>324.6156</v>
      </c>
    </row>
    <row r="61" spans="1:5">
      <c r="A61" s="15">
        <f>A60+1</f>
        <v>45984</v>
      </c>
      <c r="B61" s="21">
        <f>IF(C61="",NA(),1-C61)</f>
        <v>1</v>
      </c>
      <c r="C61" s="21">
        <v>0</v>
      </c>
      <c r="D61" s="33">
        <v>416.8011</v>
      </c>
      <c r="E61" s="23">
        <v>314.4289</v>
      </c>
    </row>
    <row r="62" spans="1:5">
      <c r="A62" s="15">
        <f>A61+1</f>
        <v>45985</v>
      </c>
      <c r="B62" s="21">
        <f>IF(C62="",NA(),1-C62)</f>
        <v>1</v>
      </c>
      <c r="C62" s="21">
        <v>0</v>
      </c>
      <c r="D62" s="33">
        <v>418.7277</v>
      </c>
      <c r="E62" s="23">
        <v>315.8823</v>
      </c>
    </row>
    <row r="63" spans="1:5">
      <c r="A63" s="15">
        <f>A62+1</f>
        <v>45986</v>
      </c>
      <c r="B63" s="21">
        <f>IF(C63="",NA(),1-C63)</f>
        <v>1</v>
      </c>
      <c r="C63" s="21">
        <v>0</v>
      </c>
      <c r="D63" s="33">
        <v>433.6047</v>
      </c>
      <c r="E63" s="23">
        <v>327.1053</v>
      </c>
    </row>
    <row r="64" spans="1:5">
      <c r="A64" s="15">
        <f>A63+1</f>
        <v>45987</v>
      </c>
      <c r="B64" s="21">
        <f>IF(C64="",NA(),1-C64)</f>
        <v>1</v>
      </c>
      <c r="C64" s="21">
        <v>0</v>
      </c>
      <c r="D64" s="33">
        <v>433.9125</v>
      </c>
      <c r="E64" s="23">
        <v>327.3375</v>
      </c>
    </row>
    <row r="65" spans="1:5">
      <c r="A65" s="15">
        <f>A64+1</f>
        <v>45988</v>
      </c>
      <c r="B65" s="21">
        <f>IF(C65="",NA(),1-C65)</f>
        <v>1</v>
      </c>
      <c r="C65" s="21">
        <v>0</v>
      </c>
      <c r="D65" s="33">
        <v>443.7108</v>
      </c>
      <c r="E65" s="23">
        <v>334.7292</v>
      </c>
    </row>
    <row r="66" spans="1:5">
      <c r="A66" s="15">
        <f>A65+1</f>
        <v>45989</v>
      </c>
      <c r="B66" s="21">
        <f>IF(C66="",NA(),1-C66)</f>
        <v>1</v>
      </c>
      <c r="C66" s="21">
        <v>0</v>
      </c>
      <c r="D66" s="33">
        <v>536.4954</v>
      </c>
      <c r="E66" s="23">
        <v>404.7246</v>
      </c>
    </row>
    <row r="67" spans="1:5">
      <c r="A67" s="15">
        <f>A66+1</f>
        <v>45990</v>
      </c>
      <c r="B67" s="21">
        <f>IF(C67="",NA(),1-C67)</f>
        <v>1</v>
      </c>
      <c r="C67" s="21">
        <v>0</v>
      </c>
      <c r="D67" s="33">
        <v>507.3285</v>
      </c>
      <c r="E67" s="23">
        <v>382.7215</v>
      </c>
    </row>
    <row r="68" spans="1:5">
      <c r="A68" s="29">
        <f>A67+1</f>
        <v>45991</v>
      </c>
      <c r="B68" s="35">
        <f>IF(C68="",NA(),1-C68)</f>
        <v>1</v>
      </c>
      <c r="C68" s="35">
        <v>0</v>
      </c>
      <c r="D68" s="33">
        <v>484.158</v>
      </c>
      <c r="E68" s="23">
        <v>365.242</v>
      </c>
    </row>
    <row r="69" spans="1:5">
      <c r="A69" s="15">
        <f>A68+1</f>
        <v>45992</v>
      </c>
      <c r="B69" s="21">
        <f>IF(C69="",NA(),1-C69)</f>
        <v>1</v>
      </c>
      <c r="C69" s="21">
        <v>0</v>
      </c>
      <c r="D69" s="33">
        <v>502.1814</v>
      </c>
      <c r="E69" s="23">
        <v>378.8386</v>
      </c>
    </row>
    <row r="70" spans="1:5">
      <c r="A70" s="15">
        <f>A69+1</f>
        <v>45993</v>
      </c>
      <c r="B70" s="21">
        <f>IF(C70="",NA(),1-C70)</f>
        <v>1</v>
      </c>
      <c r="C70" s="21">
        <v>0</v>
      </c>
      <c r="D70" s="33">
        <v>472.0455</v>
      </c>
      <c r="E70" s="23">
        <v>356.1045</v>
      </c>
    </row>
    <row r="71" spans="1:5">
      <c r="A71" s="15">
        <f>A70+1</f>
        <v>45994</v>
      </c>
      <c r="B71" s="21">
        <f>IF(C71="",NA(),1-C71)</f>
        <v>1</v>
      </c>
      <c r="C71" s="21">
        <v>0</v>
      </c>
      <c r="D71" s="33">
        <v>464.9262</v>
      </c>
      <c r="E71" s="23">
        <v>350.7338</v>
      </c>
    </row>
    <row r="72" spans="1:5">
      <c r="A72" s="15">
        <f>A71+1</f>
        <v>45995</v>
      </c>
      <c r="B72" s="21">
        <f t="shared" ref="B72:B99" si="2">IF(C72="",NA(),1-C72)</f>
        <v>1</v>
      </c>
      <c r="C72" s="21">
        <v>0</v>
      </c>
      <c r="D72" s="33">
        <v>469.4235</v>
      </c>
      <c r="E72" s="23">
        <v>354.1265</v>
      </c>
    </row>
    <row r="73" spans="1:5">
      <c r="A73" s="15">
        <f t="shared" ref="A73:A99" si="3">A72+1</f>
        <v>45996</v>
      </c>
      <c r="B73" s="21">
        <f>IF(C73="",NA(),1-C73)</f>
        <v>1</v>
      </c>
      <c r="C73" s="21">
        <v>0</v>
      </c>
      <c r="D73" s="33">
        <v>479.0394</v>
      </c>
      <c r="E73" s="23">
        <v>361.3806</v>
      </c>
    </row>
    <row r="74" spans="1:5">
      <c r="A74" s="15">
        <f>A73+1</f>
        <v>45997</v>
      </c>
      <c r="B74" s="21">
        <f>IF(C74="",NA(),1-C74)</f>
        <v>1</v>
      </c>
      <c r="C74" s="21">
        <v>0</v>
      </c>
      <c r="D74" s="33">
        <v>510.6003</v>
      </c>
      <c r="E74" s="23">
        <v>385.1897</v>
      </c>
    </row>
    <row r="75" spans="1:5">
      <c r="A75" s="15">
        <f>A74+1</f>
        <v>45998</v>
      </c>
      <c r="B75" s="21">
        <f>IF(C75="",NA(),1-C75)</f>
        <v>1</v>
      </c>
      <c r="C75" s="21">
        <v>0</v>
      </c>
      <c r="D75" s="33">
        <v>488.7522</v>
      </c>
      <c r="E75" s="23">
        <v>368.7078</v>
      </c>
    </row>
    <row r="76" spans="1:5">
      <c r="A76" s="15">
        <f>A75+1</f>
        <v>45999</v>
      </c>
      <c r="B76" s="21">
        <f>IF(C76="",NA(),1-C76)</f>
        <v>1</v>
      </c>
      <c r="C76" s="21">
        <v>0</v>
      </c>
      <c r="D76" s="33">
        <v>445.5006</v>
      </c>
      <c r="E76" s="23">
        <v>336.0794</v>
      </c>
    </row>
    <row r="77" spans="1:5">
      <c r="A77" s="15">
        <f>A76+1</f>
        <v>46000</v>
      </c>
      <c r="B77" s="21">
        <f>IF(C77="",NA(),1-C77)</f>
        <v>1</v>
      </c>
      <c r="C77" s="21">
        <v>0</v>
      </c>
      <c r="D77" s="33">
        <v>440.8095</v>
      </c>
      <c r="E77" s="23">
        <v>332.5405</v>
      </c>
    </row>
    <row r="78" spans="1:5">
      <c r="A78" s="15">
        <f>A77+1</f>
        <v>46001</v>
      </c>
      <c r="B78" s="21">
        <f>IF(C78="",NA(),1-C78)</f>
        <v>1</v>
      </c>
      <c r="C78" s="21">
        <v>0</v>
      </c>
      <c r="D78" s="33">
        <v>444.828</v>
      </c>
      <c r="E78" s="23">
        <v>335.572</v>
      </c>
    </row>
    <row r="79" spans="1:5">
      <c r="A79" s="15">
        <f>A78+1</f>
        <v>46002</v>
      </c>
      <c r="B79" s="21">
        <f>IF(C79="",NA(),1-C79)</f>
        <v>1</v>
      </c>
      <c r="C79" s="21">
        <v>0</v>
      </c>
      <c r="D79" s="33">
        <v>454.7061</v>
      </c>
      <c r="E79" s="23">
        <v>343.0239</v>
      </c>
    </row>
    <row r="80" spans="1:5">
      <c r="A80" s="15">
        <f>A79+1</f>
        <v>46003</v>
      </c>
      <c r="B80" s="21">
        <f>IF(C80="",NA(),1-C80)</f>
        <v>1</v>
      </c>
      <c r="C80" s="21">
        <v>0</v>
      </c>
      <c r="D80" s="33">
        <v>461.3865</v>
      </c>
      <c r="E80" s="23">
        <v>348.0635</v>
      </c>
    </row>
    <row r="81" spans="1:5">
      <c r="A81" s="15">
        <f>A80+1</f>
        <v>46004</v>
      </c>
      <c r="B81" s="21">
        <f>IF(C81="",NA(),1-C81)</f>
        <v>1</v>
      </c>
      <c r="C81" s="21">
        <v>0</v>
      </c>
      <c r="D81" s="33">
        <v>497.6043</v>
      </c>
      <c r="E81" s="23">
        <v>375.3857</v>
      </c>
    </row>
    <row r="82" spans="1:5">
      <c r="A82" s="15">
        <f>A81+1</f>
        <v>46005</v>
      </c>
      <c r="B82" s="21">
        <f>IF(C82="",NA(),1-C82)</f>
        <v>1</v>
      </c>
      <c r="C82" s="21">
        <v>0</v>
      </c>
      <c r="D82" s="33">
        <v>509.751</v>
      </c>
      <c r="E82" s="23">
        <v>384.549</v>
      </c>
    </row>
    <row r="83" spans="1:5">
      <c r="A83" s="15">
        <f>A82+1</f>
        <v>46006</v>
      </c>
      <c r="B83" s="21">
        <f>IF(C83="",NA(),1-C83)</f>
        <v>1</v>
      </c>
      <c r="C83" s="21">
        <v>0</v>
      </c>
      <c r="D83" s="33">
        <v>466.9383</v>
      </c>
      <c r="E83" s="23">
        <v>352.2517</v>
      </c>
    </row>
    <row r="84" spans="1:5">
      <c r="A84" s="15">
        <f>A83+1</f>
        <v>46007</v>
      </c>
      <c r="B84" s="21">
        <f>IF(C84="",NA(),1-C84)</f>
        <v>1</v>
      </c>
      <c r="C84" s="21">
        <v>0</v>
      </c>
      <c r="D84" s="33">
        <v>519.0021</v>
      </c>
      <c r="E84" s="23">
        <v>391.5279</v>
      </c>
    </row>
    <row r="85" spans="1:5">
      <c r="A85" s="15">
        <f>A84+1</f>
        <v>46008</v>
      </c>
      <c r="B85" s="21">
        <f>IF(C85="",NA(),1-C85)</f>
        <v>1</v>
      </c>
      <c r="C85" s="21">
        <v>0</v>
      </c>
      <c r="D85" s="33">
        <v>480.8406</v>
      </c>
      <c r="E85" s="23">
        <v>362.7394</v>
      </c>
    </row>
    <row r="86" spans="1:5">
      <c r="A86" s="15">
        <f>A85+1</f>
        <v>46009</v>
      </c>
      <c r="B86" s="21">
        <f>IF(C86="",NA(),1-C86)</f>
        <v>1</v>
      </c>
      <c r="C86" s="21">
        <v>0</v>
      </c>
      <c r="D86" s="33">
        <v>482.1915</v>
      </c>
      <c r="E86" s="23">
        <v>363.7585</v>
      </c>
    </row>
    <row r="87" spans="1:5">
      <c r="A87" s="15">
        <f>A86+1</f>
        <v>46010</v>
      </c>
      <c r="B87" s="21">
        <f>IF(C87="",NA(),1-C87)</f>
        <v>1</v>
      </c>
      <c r="C87" s="21">
        <v>0</v>
      </c>
      <c r="D87" s="33">
        <v>511.8315</v>
      </c>
      <c r="E87" s="23">
        <v>386.1185</v>
      </c>
    </row>
    <row r="88" spans="1:5">
      <c r="A88" s="15">
        <f>A87+1</f>
        <v>46011</v>
      </c>
      <c r="B88" s="21">
        <f>IF(C88="",NA(),1-C88)</f>
        <v>1</v>
      </c>
      <c r="C88" s="21">
        <v>0</v>
      </c>
      <c r="D88" s="33">
        <v>455.8005</v>
      </c>
      <c r="E88" s="23">
        <v>343.8495</v>
      </c>
    </row>
    <row r="89" spans="1:5">
      <c r="A89" s="15">
        <f>A88+1</f>
        <v>46012</v>
      </c>
      <c r="B89" s="21">
        <f>IF(C89="",NA(),1-C89)</f>
        <v>1</v>
      </c>
      <c r="C89" s="21">
        <v>0</v>
      </c>
      <c r="D89" s="33">
        <v>428.5089</v>
      </c>
      <c r="E89" s="23">
        <v>323.2611</v>
      </c>
    </row>
    <row r="90" spans="1:5">
      <c r="A90" s="15">
        <f>A89+1</f>
        <v>46013</v>
      </c>
      <c r="B90" s="21">
        <f>IF(C90="",NA(),1-C90)</f>
        <v>1</v>
      </c>
      <c r="C90" s="21">
        <v>0</v>
      </c>
      <c r="D90" s="33">
        <v>437.5662</v>
      </c>
      <c r="E90" s="23">
        <v>330.0938</v>
      </c>
    </row>
    <row r="91" spans="1:5">
      <c r="A91" s="15">
        <f>A90+1</f>
        <v>46014</v>
      </c>
      <c r="B91" s="21">
        <f>IF(C91="",NA(),1-C91)</f>
        <v>1</v>
      </c>
      <c r="C91" s="21">
        <v>0</v>
      </c>
      <c r="D91" s="33">
        <v>443.7507</v>
      </c>
      <c r="E91" s="23">
        <v>334.7593</v>
      </c>
    </row>
    <row r="92" spans="1:5">
      <c r="A92" s="15">
        <f>A91+1</f>
        <v>46015</v>
      </c>
      <c r="B92" s="21">
        <f>IF(C92="",NA(),1-C92)</f>
        <v>1</v>
      </c>
      <c r="C92" s="21">
        <v>0</v>
      </c>
      <c r="D92" s="33">
        <v>437.9196</v>
      </c>
      <c r="E92" s="23">
        <v>330.3604</v>
      </c>
    </row>
    <row r="93" spans="1:5">
      <c r="A93" s="15">
        <f>A92+1</f>
        <v>46016</v>
      </c>
      <c r="B93" s="21">
        <f>IF(C93="",NA(),1-C93)</f>
        <v>1</v>
      </c>
      <c r="C93" s="21">
        <v>0</v>
      </c>
      <c r="D93" s="33">
        <v>485.1669</v>
      </c>
      <c r="E93" s="23">
        <v>366.0031</v>
      </c>
    </row>
    <row r="94" spans="1:5">
      <c r="A94" s="15">
        <f>A93+1</f>
        <v>46017</v>
      </c>
      <c r="B94" s="21">
        <f>IF(C94="",NA(),1-C94)</f>
        <v>1</v>
      </c>
      <c r="C94" s="21">
        <v>0</v>
      </c>
      <c r="D94" s="33">
        <v>485.412</v>
      </c>
      <c r="E94" s="23">
        <v>366.188</v>
      </c>
    </row>
    <row r="95" spans="1:5">
      <c r="A95" s="15">
        <f>A94+1</f>
        <v>46018</v>
      </c>
      <c r="B95" s="21">
        <f>IF(C95="",NA(),1-C95)</f>
        <v>1</v>
      </c>
      <c r="C95" s="21">
        <v>0</v>
      </c>
      <c r="D95" s="33">
        <v>502.797</v>
      </c>
      <c r="E95" s="23">
        <v>379.303</v>
      </c>
    </row>
    <row r="96" spans="1:5">
      <c r="A96" s="15">
        <f>A95+1</f>
        <v>46019</v>
      </c>
      <c r="B96" s="21">
        <f>IF(C96="",NA(),1-C96)</f>
        <v>1</v>
      </c>
      <c r="C96" s="21">
        <v>0</v>
      </c>
      <c r="D96" s="33">
        <v>489.3963</v>
      </c>
      <c r="E96" s="23">
        <v>369.1937</v>
      </c>
    </row>
    <row r="97" spans="1:5">
      <c r="A97" s="15">
        <f>A96+1</f>
        <v>46020</v>
      </c>
      <c r="B97" s="21">
        <f>IF(C97="",NA(),1-C97)</f>
        <v>1</v>
      </c>
      <c r="C97" s="21">
        <v>0</v>
      </c>
      <c r="D97" s="33">
        <v>451.8447</v>
      </c>
      <c r="E97" s="23">
        <v>340.8653</v>
      </c>
    </row>
    <row r="98" spans="1:5">
      <c r="A98" s="15">
        <f>A97+1</f>
        <v>46021</v>
      </c>
      <c r="B98" s="21">
        <f>IF(C98="",NA(),1-C98)</f>
        <v>1</v>
      </c>
      <c r="C98" s="21">
        <v>0</v>
      </c>
      <c r="D98" s="33">
        <v>472.53</v>
      </c>
      <c r="E98" s="23">
        <v>356.47</v>
      </c>
    </row>
    <row r="99" spans="1:5">
      <c r="A99" s="15">
        <f>A98+1</f>
        <v>46022</v>
      </c>
      <c r="B99" s="21">
        <f>IF(C99="",NA(),1-C99)</f>
        <v>1</v>
      </c>
      <c r="C99" s="21">
        <v>0</v>
      </c>
      <c r="D99" s="33">
        <v>520.0908</v>
      </c>
      <c r="E99" s="23">
        <v>392.3492</v>
      </c>
    </row>
  </sheetData>
  <mergeCells count="2">
    <mergeCell ref="B3:E3"/>
    <mergeCell ref="B4:E4"/>
  </mergeCells>
  <pageMargins left="0.699305555555556" right="0.699305555555556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1"/>
  </sheetPr>
  <dimension ref="A1:K99"/>
  <sheetViews>
    <sheetView tabSelected="1" workbookViewId="0">
      <selection activeCell="D8" sqref="D8:E99"/>
    </sheetView>
  </sheetViews>
  <sheetFormatPr defaultColWidth="9.08571428571429" defaultRowHeight="15"/>
  <cols>
    <col min="1" max="1" width="16.8190476190476" style="6" customWidth="1"/>
    <col min="2" max="3" width="16.8190476190476" style="7" customWidth="1"/>
    <col min="4" max="5" width="16.8190476190476" style="8" customWidth="1"/>
    <col min="6" max="6" width="10.8190476190476" style="2"/>
    <col min="7" max="7" width="10.8190476190476" style="2" hidden="1" customWidth="1"/>
    <col min="8" max="16384" width="9.08571428571429" style="2"/>
  </cols>
  <sheetData>
    <row r="1" s="1" customFormat="1" ht="23.25" spans="1:5">
      <c r="A1" s="9" t="s">
        <v>74</v>
      </c>
      <c r="B1" s="10"/>
      <c r="C1" s="10"/>
      <c r="D1" s="11"/>
      <c r="E1" s="11"/>
    </row>
    <row r="2" s="2" customFormat="1" spans="1:5">
      <c r="A2" s="6"/>
      <c r="B2" s="7"/>
      <c r="C2" s="7"/>
      <c r="D2" s="8"/>
      <c r="E2" s="8"/>
    </row>
    <row r="3" s="2" customFormat="1" spans="1:5">
      <c r="A3" s="12" t="s">
        <v>50</v>
      </c>
      <c r="B3" s="13" t="str">
        <f>Data!B3</f>
        <v>ICBC</v>
      </c>
      <c r="C3" s="13"/>
      <c r="D3" s="13"/>
      <c r="E3" s="13"/>
    </row>
    <row r="4" s="2" customFormat="1" spans="1:5">
      <c r="A4" s="12" t="s">
        <v>52</v>
      </c>
      <c r="B4" s="14" t="s">
        <v>106</v>
      </c>
      <c r="C4" s="13"/>
      <c r="D4" s="13"/>
      <c r="E4" s="13"/>
    </row>
    <row r="5" s="3" customFormat="1" spans="1:11">
      <c r="A5" s="12" t="s">
        <v>54</v>
      </c>
      <c r="B5" s="15">
        <v>45931</v>
      </c>
      <c r="C5" s="16"/>
      <c r="D5" s="16"/>
      <c r="E5" s="16"/>
      <c r="F5" s="17"/>
      <c r="G5" s="17"/>
      <c r="H5" s="17"/>
      <c r="I5" s="17"/>
      <c r="J5" s="31"/>
      <c r="K5" s="31"/>
    </row>
    <row r="6" s="2" customFormat="1" spans="1:5">
      <c r="A6" s="6"/>
      <c r="B6" s="7"/>
      <c r="C6" s="8"/>
      <c r="D6" s="8"/>
      <c r="E6" s="8"/>
    </row>
    <row r="7" s="4" customFormat="1" ht="30" spans="1:7">
      <c r="A7" s="18" t="s">
        <v>56</v>
      </c>
      <c r="B7" s="19" t="s">
        <v>65</v>
      </c>
      <c r="C7" s="19" t="s">
        <v>76</v>
      </c>
      <c r="D7" s="20" t="s">
        <v>77</v>
      </c>
      <c r="E7" s="20" t="s">
        <v>69</v>
      </c>
      <c r="G7" s="4" t="s">
        <v>73</v>
      </c>
    </row>
    <row r="8" s="2" customFormat="1" spans="1:7">
      <c r="A8" s="15">
        <f>B5</f>
        <v>45931</v>
      </c>
      <c r="B8" s="21">
        <f>IF(C8="",NA(),1-C8)</f>
        <v>1</v>
      </c>
      <c r="C8" s="22">
        <v>0</v>
      </c>
      <c r="D8" s="23">
        <v>1128.5658</v>
      </c>
      <c r="E8" s="24">
        <v>851.3742</v>
      </c>
      <c r="G8" s="2">
        <f>MONTH(A8)</f>
        <v>10</v>
      </c>
    </row>
    <row r="9" s="2" customFormat="1" spans="1:7">
      <c r="A9" s="15">
        <f t="shared" ref="A9:A72" si="0">A8+1</f>
        <v>45932</v>
      </c>
      <c r="B9" s="21">
        <f>IF(C9="",NA(),1-C9)</f>
        <v>1</v>
      </c>
      <c r="C9" s="22">
        <v>0</v>
      </c>
      <c r="D9" s="23">
        <v>1105.7544</v>
      </c>
      <c r="E9" s="24">
        <v>834.1656</v>
      </c>
      <c r="G9" s="2">
        <f>MONTH(A9)</f>
        <v>10</v>
      </c>
    </row>
    <row r="10" s="2" customFormat="1" spans="1:5">
      <c r="A10" s="15">
        <f>A9+1</f>
        <v>45933</v>
      </c>
      <c r="B10" s="21">
        <f t="shared" ref="B10:B41" si="1">IF(C10="",NA(),1-C10)</f>
        <v>1</v>
      </c>
      <c r="C10" s="22">
        <v>0</v>
      </c>
      <c r="D10" s="23">
        <v>1208.571</v>
      </c>
      <c r="E10" s="24">
        <v>911.729</v>
      </c>
    </row>
    <row r="11" s="2" customFormat="1" spans="1:5">
      <c r="A11" s="15">
        <f>A10+1</f>
        <v>45934</v>
      </c>
      <c r="B11" s="21">
        <f>IF(C11="",NA(),1-C11)</f>
        <v>1</v>
      </c>
      <c r="C11" s="22">
        <v>0</v>
      </c>
      <c r="D11" s="23">
        <v>996.4968</v>
      </c>
      <c r="E11" s="24">
        <v>751.7432</v>
      </c>
    </row>
    <row r="12" s="2" customFormat="1" spans="1:5">
      <c r="A12" s="15">
        <f>A11+1</f>
        <v>45935</v>
      </c>
      <c r="B12" s="21">
        <f>IF(C12="",NA(),1-C12)</f>
        <v>1</v>
      </c>
      <c r="C12" s="22">
        <v>0</v>
      </c>
      <c r="D12" s="23">
        <v>1096.7313</v>
      </c>
      <c r="E12" s="24">
        <v>827.3587</v>
      </c>
    </row>
    <row r="13" s="2" customFormat="1" spans="1:5">
      <c r="A13" s="15">
        <f>A12+1</f>
        <v>45936</v>
      </c>
      <c r="B13" s="21">
        <f>IF(C13="",NA(),1-C13)</f>
        <v>1</v>
      </c>
      <c r="C13" s="22">
        <v>0</v>
      </c>
      <c r="D13" s="23">
        <v>1089.099</v>
      </c>
      <c r="E13" s="24">
        <v>821.601</v>
      </c>
    </row>
    <row r="14" s="2" customFormat="1" spans="1:5">
      <c r="A14" s="15">
        <f>A13+1</f>
        <v>45937</v>
      </c>
      <c r="B14" s="21">
        <f>IF(C14="",NA(),1-C14)</f>
        <v>1</v>
      </c>
      <c r="C14" s="22">
        <v>0</v>
      </c>
      <c r="D14" s="23">
        <v>1070.0667</v>
      </c>
      <c r="E14" s="24">
        <v>807.2433</v>
      </c>
    </row>
    <row r="15" s="2" customFormat="1" spans="1:5">
      <c r="A15" s="15">
        <f>A14+1</f>
        <v>45938</v>
      </c>
      <c r="B15" s="21">
        <f>IF(C15="",NA(),1-C15)</f>
        <v>1</v>
      </c>
      <c r="C15" s="22">
        <v>0</v>
      </c>
      <c r="D15" s="23">
        <v>1124.4219</v>
      </c>
      <c r="E15" s="24">
        <v>848.2481</v>
      </c>
    </row>
    <row r="16" s="2" customFormat="1" spans="1:5">
      <c r="A16" s="15">
        <f>A15+1</f>
        <v>45939</v>
      </c>
      <c r="B16" s="21">
        <f>IF(C16="",NA(),1-C16)</f>
        <v>1</v>
      </c>
      <c r="C16" s="22">
        <v>0</v>
      </c>
      <c r="D16" s="23">
        <v>1259.244</v>
      </c>
      <c r="E16" s="24">
        <v>949.956</v>
      </c>
    </row>
    <row r="17" s="2" customFormat="1" spans="1:5">
      <c r="A17" s="15">
        <f>A16+1</f>
        <v>45940</v>
      </c>
      <c r="B17" s="21">
        <f>IF(C17="",NA(),1-C17)</f>
        <v>1</v>
      </c>
      <c r="C17" s="22">
        <v>0</v>
      </c>
      <c r="D17" s="23">
        <v>1149.3309</v>
      </c>
      <c r="E17" s="24">
        <v>867.0391</v>
      </c>
    </row>
    <row r="18" s="2" customFormat="1" spans="1:5">
      <c r="A18" s="15">
        <f>A17+1</f>
        <v>45941</v>
      </c>
      <c r="B18" s="21">
        <f>IF(C18="",NA(),1-C18)</f>
        <v>1</v>
      </c>
      <c r="C18" s="22">
        <v>0</v>
      </c>
      <c r="D18" s="23">
        <v>999.8598</v>
      </c>
      <c r="E18" s="24">
        <v>754.2802</v>
      </c>
    </row>
    <row r="19" s="2" customFormat="1" spans="1:5">
      <c r="A19" s="15">
        <f>A18+1</f>
        <v>45942</v>
      </c>
      <c r="B19" s="21">
        <f>IF(C19="",NA(),1-C19)</f>
        <v>1</v>
      </c>
      <c r="C19" s="22">
        <v>0</v>
      </c>
      <c r="D19" s="23">
        <v>898.092</v>
      </c>
      <c r="E19" s="24">
        <v>677.508</v>
      </c>
    </row>
    <row r="20" s="2" customFormat="1" spans="1:5">
      <c r="A20" s="15">
        <f>A19+1</f>
        <v>45943</v>
      </c>
      <c r="B20" s="21">
        <f>IF(C20="",NA(),1-C20)</f>
        <v>1</v>
      </c>
      <c r="C20" s="22">
        <v>0</v>
      </c>
      <c r="D20" s="23">
        <v>1083.8265</v>
      </c>
      <c r="E20" s="24">
        <v>817.6235</v>
      </c>
    </row>
    <row r="21" s="2" customFormat="1" spans="1:5">
      <c r="A21" s="15">
        <f>A20+1</f>
        <v>45944</v>
      </c>
      <c r="B21" s="21">
        <f>IF(C21="",NA(),1-C21)</f>
        <v>1</v>
      </c>
      <c r="C21" s="22">
        <v>0</v>
      </c>
      <c r="D21" s="23">
        <v>1075.5501</v>
      </c>
      <c r="E21" s="24">
        <v>811.3799</v>
      </c>
    </row>
    <row r="22" s="2" customFormat="1" spans="1:5">
      <c r="A22" s="15">
        <f>A21+1</f>
        <v>45945</v>
      </c>
      <c r="B22" s="21">
        <f>IF(C22="",NA(),1-C22)</f>
        <v>1</v>
      </c>
      <c r="C22" s="22">
        <v>0</v>
      </c>
      <c r="D22" s="23">
        <v>1054.329</v>
      </c>
      <c r="E22" s="24">
        <v>795.371</v>
      </c>
    </row>
    <row r="23" s="2" customFormat="1" spans="1:5">
      <c r="A23" s="15">
        <f>A22+1</f>
        <v>45946</v>
      </c>
      <c r="B23" s="21">
        <f>IF(C23="",NA(),1-C23)</f>
        <v>1</v>
      </c>
      <c r="C23" s="22">
        <v>0</v>
      </c>
      <c r="D23" s="23">
        <v>1035.9294</v>
      </c>
      <c r="E23" s="24">
        <v>781.4906</v>
      </c>
    </row>
    <row r="24" s="2" customFormat="1" spans="1:5">
      <c r="A24" s="15">
        <f>A23+1</f>
        <v>45947</v>
      </c>
      <c r="B24" s="21">
        <f>IF(C24="",NA(),1-C24)</f>
        <v>1</v>
      </c>
      <c r="C24" s="22">
        <v>0</v>
      </c>
      <c r="D24" s="23">
        <v>1067.0229</v>
      </c>
      <c r="E24" s="24">
        <v>804.9471</v>
      </c>
    </row>
    <row r="25" s="2" customFormat="1" spans="1:5">
      <c r="A25" s="15">
        <f>A24+1</f>
        <v>45948</v>
      </c>
      <c r="B25" s="21">
        <f>IF(C25="",NA(),1-C25)</f>
        <v>1</v>
      </c>
      <c r="C25" s="22">
        <v>0</v>
      </c>
      <c r="D25" s="23">
        <v>1023.5148</v>
      </c>
      <c r="E25" s="24">
        <v>772.1252</v>
      </c>
    </row>
    <row r="26" s="2" customFormat="1" spans="1:5">
      <c r="A26" s="15">
        <f>A25+1</f>
        <v>45949</v>
      </c>
      <c r="B26" s="21">
        <f>IF(C26="",NA(),1-C26)</f>
        <v>1</v>
      </c>
      <c r="C26" s="22">
        <v>0</v>
      </c>
      <c r="D26" s="23">
        <v>858.4827</v>
      </c>
      <c r="E26" s="24">
        <v>647.6273</v>
      </c>
    </row>
    <row r="27" s="2" customFormat="1" spans="1:5">
      <c r="A27" s="15">
        <f>A26+1</f>
        <v>45950</v>
      </c>
      <c r="B27" s="21">
        <f>IF(C27="",NA(),1-C27)</f>
        <v>1</v>
      </c>
      <c r="C27" s="22">
        <v>0</v>
      </c>
      <c r="D27" s="23">
        <v>1068.7329</v>
      </c>
      <c r="E27" s="24">
        <v>806.2371</v>
      </c>
    </row>
    <row r="28" s="5" customFormat="1" spans="1:5">
      <c r="A28" s="25">
        <f>A27+1</f>
        <v>45951</v>
      </c>
      <c r="B28" s="21">
        <f>IF(C28="",NA(),1-C28)</f>
        <v>1</v>
      </c>
      <c r="C28" s="26">
        <v>0</v>
      </c>
      <c r="D28" s="27">
        <v>977.6754</v>
      </c>
      <c r="E28" s="28">
        <v>737.5446</v>
      </c>
    </row>
    <row r="29" s="2" customFormat="1" spans="1:5">
      <c r="A29" s="15">
        <f>A28+1</f>
        <v>45952</v>
      </c>
      <c r="B29" s="21">
        <f>IF(C29="",NA(),1-C29)</f>
        <v>1</v>
      </c>
      <c r="C29" s="22">
        <v>0</v>
      </c>
      <c r="D29" s="23">
        <v>1162.6917</v>
      </c>
      <c r="E29" s="24">
        <v>877.1183</v>
      </c>
    </row>
    <row r="30" s="2" customFormat="1" spans="1:5">
      <c r="A30" s="15">
        <f>A29+1</f>
        <v>45953</v>
      </c>
      <c r="B30" s="21">
        <f>IF(C30="",NA(),1-C30)</f>
        <v>1</v>
      </c>
      <c r="C30" s="22">
        <v>0</v>
      </c>
      <c r="D30" s="23">
        <v>1045.323</v>
      </c>
      <c r="E30" s="24">
        <v>788.577</v>
      </c>
    </row>
    <row r="31" s="2" customFormat="1" spans="1:5">
      <c r="A31" s="15">
        <f>A30+1</f>
        <v>45954</v>
      </c>
      <c r="B31" s="21">
        <f>IF(C31="",NA(),1-C31)</f>
        <v>1</v>
      </c>
      <c r="C31" s="22">
        <v>0</v>
      </c>
      <c r="D31" s="23">
        <v>1072.5405</v>
      </c>
      <c r="E31" s="24">
        <v>809.1095</v>
      </c>
    </row>
    <row r="32" s="2" customFormat="1" spans="1:5">
      <c r="A32" s="15">
        <f>A31+1</f>
        <v>45955</v>
      </c>
      <c r="B32" s="21">
        <f>IF(C32="",NA(),1-C32)</f>
        <v>1</v>
      </c>
      <c r="C32" s="22">
        <v>0</v>
      </c>
      <c r="D32" s="23">
        <v>1032.5664</v>
      </c>
      <c r="E32" s="24">
        <v>778.9536</v>
      </c>
    </row>
    <row r="33" s="2" customFormat="1" spans="1:5">
      <c r="A33" s="15">
        <f>A32+1</f>
        <v>45956</v>
      </c>
      <c r="B33" s="21">
        <f>IF(C33="",NA(),1-C33)</f>
        <v>1</v>
      </c>
      <c r="C33" s="22">
        <v>0</v>
      </c>
      <c r="D33" s="23">
        <v>839.0628</v>
      </c>
      <c r="E33" s="24">
        <v>632.9772</v>
      </c>
    </row>
    <row r="34" s="2" customFormat="1" spans="1:5">
      <c r="A34" s="15">
        <f>A33+1</f>
        <v>45957</v>
      </c>
      <c r="B34" s="21">
        <f>IF(C34="",NA(),1-C34)</f>
        <v>1</v>
      </c>
      <c r="C34" s="22">
        <v>0</v>
      </c>
      <c r="D34" s="23">
        <v>1061.7048</v>
      </c>
      <c r="E34" s="24">
        <v>800.9352</v>
      </c>
    </row>
    <row r="35" s="2" customFormat="1" spans="1:5">
      <c r="A35" s="15">
        <f>A34+1</f>
        <v>45958</v>
      </c>
      <c r="B35" s="21">
        <f>IF(C35="",NA(),1-C35)</f>
        <v>1</v>
      </c>
      <c r="C35" s="22">
        <v>0</v>
      </c>
      <c r="D35" s="23">
        <v>1188.1023</v>
      </c>
      <c r="E35" s="24">
        <v>896.2877</v>
      </c>
    </row>
    <row r="36" s="2" customFormat="1" spans="1:5">
      <c r="A36" s="15">
        <f>A35+1</f>
        <v>45959</v>
      </c>
      <c r="B36" s="21">
        <f>IF(C36="",NA(),1-C36)</f>
        <v>1</v>
      </c>
      <c r="C36" s="22">
        <v>0</v>
      </c>
      <c r="D36" s="23">
        <v>968.9487</v>
      </c>
      <c r="E36" s="24">
        <v>730.9613</v>
      </c>
    </row>
    <row r="37" s="2" customFormat="1" spans="1:5">
      <c r="A37" s="29">
        <f>A36+1</f>
        <v>45960</v>
      </c>
      <c r="B37" s="21">
        <f>IF(C37="",NA(),1-C37)</f>
        <v>1</v>
      </c>
      <c r="C37" s="30">
        <v>0</v>
      </c>
      <c r="D37" s="23">
        <v>1099.53</v>
      </c>
      <c r="E37" s="24">
        <v>829.47</v>
      </c>
    </row>
    <row r="38" s="2" customFormat="1" spans="1:5">
      <c r="A38" s="15">
        <f>A37+1</f>
        <v>45961</v>
      </c>
      <c r="B38" s="21">
        <f>IF(C38="",NA(),1-C38)</f>
        <v>1</v>
      </c>
      <c r="C38" s="22">
        <v>0</v>
      </c>
      <c r="D38" s="23">
        <v>1050.2136</v>
      </c>
      <c r="E38" s="24">
        <v>792.2664</v>
      </c>
    </row>
    <row r="39" s="2" customFormat="1" spans="1:5">
      <c r="A39" s="15">
        <f>A38+1</f>
        <v>45962</v>
      </c>
      <c r="B39" s="21">
        <f>IF(C39="",NA(),1-C39)</f>
        <v>1</v>
      </c>
      <c r="C39" s="22">
        <v>0</v>
      </c>
      <c r="D39" s="23">
        <v>1045.1121</v>
      </c>
      <c r="E39" s="24">
        <v>788.4179</v>
      </c>
    </row>
    <row r="40" s="2" customFormat="1" spans="1:5">
      <c r="A40" s="15">
        <f>A39+1</f>
        <v>45963</v>
      </c>
      <c r="B40" s="21">
        <f>IF(C40="",NA(),1-C40)</f>
        <v>1</v>
      </c>
      <c r="C40" s="22">
        <v>0</v>
      </c>
      <c r="D40" s="23">
        <v>945.6585</v>
      </c>
      <c r="E40" s="24">
        <v>713.3915</v>
      </c>
    </row>
    <row r="41" s="2" customFormat="1" spans="1:5">
      <c r="A41" s="15">
        <f>A40+1</f>
        <v>45964</v>
      </c>
      <c r="B41" s="21">
        <f>IF(C41="",NA(),1-C41)</f>
        <v>1</v>
      </c>
      <c r="C41" s="22">
        <v>0</v>
      </c>
      <c r="D41" s="23">
        <v>1004.3172</v>
      </c>
      <c r="E41" s="24">
        <v>757.6428</v>
      </c>
    </row>
    <row r="42" s="2" customFormat="1" spans="1:5">
      <c r="A42" s="15">
        <f>A41+1</f>
        <v>45965</v>
      </c>
      <c r="B42" s="21">
        <f t="shared" ref="B42:B73" si="2">IF(C42="",NA(),1-C42)</f>
        <v>1</v>
      </c>
      <c r="C42" s="22">
        <v>0</v>
      </c>
      <c r="D42" s="23">
        <v>993.4644</v>
      </c>
      <c r="E42" s="24">
        <v>749.4556</v>
      </c>
    </row>
    <row r="43" s="2" customFormat="1" spans="1:5">
      <c r="A43" s="15">
        <f>A42+1</f>
        <v>45966</v>
      </c>
      <c r="B43" s="21">
        <f>IF(C43="",NA(),1-C43)</f>
        <v>1</v>
      </c>
      <c r="C43" s="22">
        <v>0</v>
      </c>
      <c r="D43" s="23">
        <v>1087.4289</v>
      </c>
      <c r="E43" s="24">
        <v>820.3411</v>
      </c>
    </row>
    <row r="44" s="2" customFormat="1" spans="1:5">
      <c r="A44" s="15">
        <f>A43+1</f>
        <v>45967</v>
      </c>
      <c r="B44" s="21">
        <f>IF(C44="",NA(),1-C44)</f>
        <v>1</v>
      </c>
      <c r="C44" s="22">
        <v>0</v>
      </c>
      <c r="D44" s="23">
        <v>1096.1271</v>
      </c>
      <c r="E44" s="24">
        <v>826.9029</v>
      </c>
    </row>
    <row r="45" s="2" customFormat="1" spans="1:5">
      <c r="A45" s="15">
        <f>A44+1</f>
        <v>45968</v>
      </c>
      <c r="B45" s="21">
        <f>IF(C45="",NA(),1-C45)</f>
        <v>1</v>
      </c>
      <c r="C45" s="22">
        <v>0</v>
      </c>
      <c r="D45" s="23">
        <v>1100.8182</v>
      </c>
      <c r="E45" s="24">
        <v>830.4418</v>
      </c>
    </row>
    <row r="46" s="2" customFormat="1" spans="1:5">
      <c r="A46" s="15">
        <f>A45+1</f>
        <v>45969</v>
      </c>
      <c r="B46" s="21">
        <f>IF(C46="",NA(),1-C46)</f>
        <v>1</v>
      </c>
      <c r="C46" s="22">
        <v>0</v>
      </c>
      <c r="D46" s="23">
        <v>1027.4193</v>
      </c>
      <c r="E46" s="24">
        <v>775.0707</v>
      </c>
    </row>
    <row r="47" s="2" customFormat="1" spans="1:5">
      <c r="A47" s="15">
        <f>A46+1</f>
        <v>45970</v>
      </c>
      <c r="B47" s="21">
        <f>IF(C47="",NA(),1-C47)</f>
        <v>1</v>
      </c>
      <c r="C47" s="22">
        <v>0</v>
      </c>
      <c r="D47" s="23">
        <v>989.5941</v>
      </c>
      <c r="E47" s="24">
        <v>746.5359</v>
      </c>
    </row>
    <row r="48" s="2" customFormat="1" spans="1:5">
      <c r="A48" s="15">
        <f>A47+1</f>
        <v>45971</v>
      </c>
      <c r="B48" s="21">
        <f>IF(C48="",NA(),1-C48)</f>
        <v>1</v>
      </c>
      <c r="C48" s="22">
        <v>0</v>
      </c>
      <c r="D48" s="23">
        <v>1050.6411</v>
      </c>
      <c r="E48" s="24">
        <v>792.5889</v>
      </c>
    </row>
    <row r="49" s="2" customFormat="1" spans="1:5">
      <c r="A49" s="15">
        <f>A48+1</f>
        <v>45972</v>
      </c>
      <c r="B49" s="21">
        <f>IF(C49="",NA(),1-C49)</f>
        <v>1</v>
      </c>
      <c r="C49" s="22">
        <v>0</v>
      </c>
      <c r="D49" s="23">
        <v>1059.2481</v>
      </c>
      <c r="E49" s="24">
        <v>799.0819</v>
      </c>
    </row>
    <row r="50" s="2" customFormat="1" spans="1:5">
      <c r="A50" s="15">
        <f>A49+1</f>
        <v>45973</v>
      </c>
      <c r="B50" s="21">
        <f>IF(C50="",NA(),1-C50)</f>
        <v>1</v>
      </c>
      <c r="C50" s="22">
        <v>0</v>
      </c>
      <c r="D50" s="23">
        <v>1001.0568</v>
      </c>
      <c r="E50" s="24">
        <v>755.1832</v>
      </c>
    </row>
    <row r="51" s="2" customFormat="1" spans="1:5">
      <c r="A51" s="15">
        <f>A50+1</f>
        <v>45974</v>
      </c>
      <c r="B51" s="21">
        <f>IF(C51="",NA(),1-C51)</f>
        <v>1</v>
      </c>
      <c r="C51" s="22">
        <v>0</v>
      </c>
      <c r="D51" s="23">
        <v>1020.3855</v>
      </c>
      <c r="E51" s="24">
        <v>769.7645</v>
      </c>
    </row>
    <row r="52" s="2" customFormat="1" spans="1:5">
      <c r="A52" s="15">
        <f>A51+1</f>
        <v>45975</v>
      </c>
      <c r="B52" s="21">
        <f>IF(C52="",NA(),1-C52)</f>
        <v>1</v>
      </c>
      <c r="C52" s="22">
        <v>0</v>
      </c>
      <c r="D52" s="23">
        <v>1060.0233</v>
      </c>
      <c r="E52" s="24">
        <v>799.6667</v>
      </c>
    </row>
    <row r="53" s="2" customFormat="1" spans="1:5">
      <c r="A53" s="15">
        <f>A52+1</f>
        <v>45976</v>
      </c>
      <c r="B53" s="21">
        <f>IF(C53="",NA(),1-C53)</f>
        <v>1</v>
      </c>
      <c r="C53" s="22">
        <v>0</v>
      </c>
      <c r="D53" s="23">
        <v>993.5157</v>
      </c>
      <c r="E53" s="24">
        <v>749.4943</v>
      </c>
    </row>
    <row r="54" s="2" customFormat="1" spans="1:5">
      <c r="A54" s="15">
        <f>A53+1</f>
        <v>45977</v>
      </c>
      <c r="B54" s="21">
        <f>IF(C54="",NA(),1-C54)</f>
        <v>1</v>
      </c>
      <c r="C54" s="22">
        <v>0</v>
      </c>
      <c r="D54" s="23">
        <v>769.4202</v>
      </c>
      <c r="E54" s="24">
        <v>580.4398</v>
      </c>
    </row>
    <row r="55" s="2" customFormat="1" spans="1:5">
      <c r="A55" s="15">
        <f>A54+1</f>
        <v>45978</v>
      </c>
      <c r="B55" s="21">
        <f>IF(C55="",NA(),1-C55)</f>
        <v>1</v>
      </c>
      <c r="C55" s="22">
        <v>0</v>
      </c>
      <c r="D55" s="23">
        <v>977.0883</v>
      </c>
      <c r="E55" s="24">
        <v>737.1017</v>
      </c>
    </row>
    <row r="56" s="2" customFormat="1" spans="1:5">
      <c r="A56" s="15">
        <f>A55+1</f>
        <v>45979</v>
      </c>
      <c r="B56" s="21">
        <f>IF(C56="",NA(),1-C56)</f>
        <v>1</v>
      </c>
      <c r="C56" s="22">
        <v>0</v>
      </c>
      <c r="D56" s="23">
        <v>982.4976</v>
      </c>
      <c r="E56" s="24">
        <v>741.1824</v>
      </c>
    </row>
    <row r="57" s="2" customFormat="1" spans="1:5">
      <c r="A57" s="15">
        <f>A56+1</f>
        <v>45980</v>
      </c>
      <c r="B57" s="21">
        <f>IF(C57="",NA(),1-C57)</f>
        <v>1</v>
      </c>
      <c r="C57" s="22">
        <v>0</v>
      </c>
      <c r="D57" s="23">
        <v>1151.1891</v>
      </c>
      <c r="E57" s="24">
        <v>868.4409</v>
      </c>
    </row>
    <row r="58" s="2" customFormat="1" spans="1:5">
      <c r="A58" s="15">
        <f>A57+1</f>
        <v>45981</v>
      </c>
      <c r="B58" s="21">
        <f>IF(C58="",NA(),1-C58)</f>
        <v>1</v>
      </c>
      <c r="C58" s="22">
        <v>0</v>
      </c>
      <c r="D58" s="23">
        <v>1187.3328</v>
      </c>
      <c r="E58" s="24">
        <v>895.7072</v>
      </c>
    </row>
    <row r="59" s="2" customFormat="1" spans="1:5">
      <c r="A59" s="15">
        <f>A58+1</f>
        <v>45982</v>
      </c>
      <c r="B59" s="21">
        <f>IF(C59="",NA(),1-C59)</f>
        <v>1</v>
      </c>
      <c r="C59" s="22">
        <v>0</v>
      </c>
      <c r="D59" s="23">
        <v>981.5115</v>
      </c>
      <c r="E59" s="24">
        <v>740.4385</v>
      </c>
    </row>
    <row r="60" s="2" customFormat="1" spans="1:5">
      <c r="A60" s="15">
        <f>A59+1</f>
        <v>45983</v>
      </c>
      <c r="B60" s="21">
        <f>IF(C60="",NA(),1-C60)</f>
        <v>1</v>
      </c>
      <c r="C60" s="22">
        <v>0</v>
      </c>
      <c r="D60" s="23">
        <v>915.8418</v>
      </c>
      <c r="E60" s="24">
        <v>690.8982</v>
      </c>
    </row>
    <row r="61" s="2" customFormat="1" spans="1:5">
      <c r="A61" s="15">
        <f>A60+1</f>
        <v>45984</v>
      </c>
      <c r="B61" s="21">
        <f>IF(C61="",NA(),1-C61)</f>
        <v>1</v>
      </c>
      <c r="C61" s="22">
        <v>0</v>
      </c>
      <c r="D61" s="23">
        <v>29.5317</v>
      </c>
      <c r="E61" s="24">
        <v>22.2783</v>
      </c>
    </row>
    <row r="62" s="2" customFormat="1" spans="1:5">
      <c r="A62" s="15">
        <f>A61+1</f>
        <v>45985</v>
      </c>
      <c r="B62" s="21">
        <f>IF(C62="",NA(),1-C62)</f>
        <v>1</v>
      </c>
      <c r="C62" s="22">
        <v>0</v>
      </c>
      <c r="D62" s="23">
        <v>49.5444</v>
      </c>
      <c r="E62" s="24">
        <v>37.3756</v>
      </c>
    </row>
    <row r="63" s="2" customFormat="1" spans="1:5">
      <c r="A63" s="15">
        <f>A62+1</f>
        <v>45986</v>
      </c>
      <c r="B63" s="21">
        <f>IF(C63="",NA(),1-C63)</f>
        <v>1</v>
      </c>
      <c r="C63" s="22">
        <v>0</v>
      </c>
      <c r="D63" s="23">
        <v>63.1845</v>
      </c>
      <c r="E63" s="24">
        <v>47.6655</v>
      </c>
    </row>
    <row r="64" s="2" customFormat="1" spans="1:5">
      <c r="A64" s="15">
        <f>A63+1</f>
        <v>45987</v>
      </c>
      <c r="B64" s="21">
        <f>IF(C64="",NA(),1-C64)</f>
        <v>1</v>
      </c>
      <c r="C64" s="22">
        <v>0</v>
      </c>
      <c r="D64" s="23">
        <v>18.5535</v>
      </c>
      <c r="E64" s="24">
        <v>13.9965</v>
      </c>
    </row>
    <row r="65" s="2" customFormat="1" spans="1:5">
      <c r="A65" s="15">
        <f>A64+1</f>
        <v>45988</v>
      </c>
      <c r="B65" s="21">
        <f>IF(C65="",NA(),1-C65)</f>
        <v>1</v>
      </c>
      <c r="C65" s="22">
        <v>0</v>
      </c>
      <c r="D65" s="23">
        <v>160.0047</v>
      </c>
      <c r="E65" s="24">
        <v>120.7053</v>
      </c>
    </row>
    <row r="66" s="2" customFormat="1" spans="1:5">
      <c r="A66" s="15">
        <f>A65+1</f>
        <v>45989</v>
      </c>
      <c r="B66" s="21">
        <f>IF(C66="",NA(),1-C66)</f>
        <v>1</v>
      </c>
      <c r="C66" s="22">
        <v>0</v>
      </c>
      <c r="D66" s="23">
        <v>11.5767</v>
      </c>
      <c r="E66" s="24">
        <v>8.7333</v>
      </c>
    </row>
    <row r="67" s="2" customFormat="1" spans="1:5">
      <c r="A67" s="15">
        <f>A66+1</f>
        <v>45990</v>
      </c>
      <c r="B67" s="21">
        <f>IF(C67="",NA(),1-C67)</f>
        <v>1</v>
      </c>
      <c r="C67" s="22">
        <v>0</v>
      </c>
      <c r="D67" s="23">
        <v>281.2095</v>
      </c>
      <c r="E67" s="24">
        <v>212.1405</v>
      </c>
    </row>
    <row r="68" s="2" customFormat="1" spans="1:5">
      <c r="A68" s="29">
        <f>A67+1</f>
        <v>45991</v>
      </c>
      <c r="B68" s="21">
        <f>IF(C68="",NA(),1-C68)</f>
        <v>1</v>
      </c>
      <c r="C68" s="30">
        <v>0</v>
      </c>
      <c r="D68" s="23">
        <v>1028.5365</v>
      </c>
      <c r="E68" s="24">
        <v>775.9135</v>
      </c>
    </row>
    <row r="69" s="2" customFormat="1" spans="1:5">
      <c r="A69" s="15">
        <f>A68+1</f>
        <v>45992</v>
      </c>
      <c r="B69" s="21">
        <f>IF(C69="",NA(),1-C69)</f>
        <v>1</v>
      </c>
      <c r="C69" s="22">
        <v>0</v>
      </c>
      <c r="D69" s="23">
        <v>1026.0969</v>
      </c>
      <c r="E69" s="24">
        <v>774.0731</v>
      </c>
    </row>
    <row r="70" s="2" customFormat="1" spans="1:5">
      <c r="A70" s="15">
        <f>A69+1</f>
        <v>45993</v>
      </c>
      <c r="B70" s="21">
        <f>IF(C70="",NA(),1-C70)</f>
        <v>1</v>
      </c>
      <c r="C70" s="22">
        <v>0</v>
      </c>
      <c r="D70" s="23">
        <v>1072.2156</v>
      </c>
      <c r="E70" s="24">
        <v>808.8644</v>
      </c>
    </row>
    <row r="71" s="2" customFormat="1" spans="1:5">
      <c r="A71" s="15">
        <f>A70+1</f>
        <v>45994</v>
      </c>
      <c r="B71" s="21">
        <f>IF(C71="",NA(),1-C71)</f>
        <v>1</v>
      </c>
      <c r="C71" s="22">
        <v>0</v>
      </c>
      <c r="D71" s="23">
        <v>1075.0713</v>
      </c>
      <c r="E71" s="24">
        <v>811.0187</v>
      </c>
    </row>
    <row r="72" s="2" customFormat="1" spans="1:5">
      <c r="A72" s="15">
        <f>A71+1</f>
        <v>45995</v>
      </c>
      <c r="B72" s="21">
        <f>IF(C72="",NA(),1-C72)</f>
        <v>1</v>
      </c>
      <c r="C72" s="22">
        <v>0</v>
      </c>
      <c r="D72" s="23">
        <v>1073.3556</v>
      </c>
      <c r="E72" s="24">
        <v>809.7244</v>
      </c>
    </row>
    <row r="73" s="2" customFormat="1" spans="1:5">
      <c r="A73" s="15">
        <f t="shared" ref="A73:A99" si="3">A72+1</f>
        <v>45996</v>
      </c>
      <c r="B73" s="21">
        <f>IF(C73="",NA(),1-C73)</f>
        <v>1</v>
      </c>
      <c r="C73" s="22">
        <v>0</v>
      </c>
      <c r="D73" s="23">
        <v>1097.4267</v>
      </c>
      <c r="E73" s="24">
        <v>827.8833</v>
      </c>
    </row>
    <row r="74" s="2" customFormat="1" spans="1:5">
      <c r="A74" s="15">
        <f>A73+1</f>
        <v>45997</v>
      </c>
      <c r="B74" s="21">
        <f t="shared" ref="B74:B99" si="4">IF(C74="",NA(),1-C74)</f>
        <v>1</v>
      </c>
      <c r="C74" s="22">
        <v>0</v>
      </c>
      <c r="D74" s="23">
        <v>986.8182</v>
      </c>
      <c r="E74" s="24">
        <v>744.4418</v>
      </c>
    </row>
    <row r="75" s="2" customFormat="1" spans="1:5">
      <c r="A75" s="15">
        <f>A74+1</f>
        <v>45998</v>
      </c>
      <c r="B75" s="21">
        <f>IF(C75="",NA(),1-C75)</f>
        <v>1</v>
      </c>
      <c r="C75" s="22">
        <v>0</v>
      </c>
      <c r="D75" s="23">
        <v>995.7786</v>
      </c>
      <c r="E75" s="24">
        <v>751.2014</v>
      </c>
    </row>
    <row r="76" s="2" customFormat="1" spans="1:5">
      <c r="A76" s="15">
        <f>A75+1</f>
        <v>45999</v>
      </c>
      <c r="B76" s="21">
        <f>IF(C76="",NA(),1-C76)</f>
        <v>1</v>
      </c>
      <c r="C76" s="22">
        <v>0</v>
      </c>
      <c r="D76" s="23">
        <v>1010.7696</v>
      </c>
      <c r="E76" s="24">
        <v>762.5104</v>
      </c>
    </row>
    <row r="77" s="2" customFormat="1" spans="1:5">
      <c r="A77" s="15">
        <f>A76+1</f>
        <v>46000</v>
      </c>
      <c r="B77" s="21">
        <f>IF(C77="",NA(),1-C77)</f>
        <v>1</v>
      </c>
      <c r="C77" s="22">
        <v>0</v>
      </c>
      <c r="D77" s="23">
        <v>1028.6049</v>
      </c>
      <c r="E77" s="24">
        <v>775.9651</v>
      </c>
    </row>
    <row r="78" s="2" customFormat="1" spans="1:5">
      <c r="A78" s="15">
        <f>A77+1</f>
        <v>46001</v>
      </c>
      <c r="B78" s="21">
        <f>IF(C78="",NA(),1-C78)</f>
        <v>1</v>
      </c>
      <c r="C78" s="22">
        <v>0</v>
      </c>
      <c r="D78" s="23">
        <v>1065.5466</v>
      </c>
      <c r="E78" s="24">
        <v>803.8334</v>
      </c>
    </row>
    <row r="79" s="2" customFormat="1" spans="1:5">
      <c r="A79" s="15">
        <f>A78+1</f>
        <v>46002</v>
      </c>
      <c r="B79" s="21">
        <f>IF(C79="",NA(),1-C79)</f>
        <v>1</v>
      </c>
      <c r="C79" s="22">
        <v>0</v>
      </c>
      <c r="D79" s="23">
        <v>18376.8228</v>
      </c>
      <c r="E79" s="24">
        <v>13863.2172</v>
      </c>
    </row>
    <row r="80" s="2" customFormat="1" spans="1:5">
      <c r="A80" s="15">
        <f>A79+1</f>
        <v>46003</v>
      </c>
      <c r="B80" s="21">
        <f>IF(C80="",NA(),1-C80)</f>
        <v>1</v>
      </c>
      <c r="C80" s="22">
        <v>0</v>
      </c>
      <c r="D80" s="23">
        <v>1021.9359</v>
      </c>
      <c r="E80" s="24">
        <v>770.9341</v>
      </c>
    </row>
    <row r="81" s="2" customFormat="1" spans="1:5">
      <c r="A81" s="15">
        <f>A80+1</f>
        <v>46004</v>
      </c>
      <c r="B81" s="21">
        <f>IF(C81="",NA(),1-C81)</f>
        <v>1</v>
      </c>
      <c r="C81" s="22">
        <v>0</v>
      </c>
      <c r="D81" s="23">
        <v>1046.8962</v>
      </c>
      <c r="E81" s="24">
        <v>789.7638</v>
      </c>
    </row>
    <row r="82" s="2" customFormat="1" spans="1:5">
      <c r="A82" s="15">
        <f>A81+1</f>
        <v>46005</v>
      </c>
      <c r="B82" s="21">
        <f>IF(C82="",NA(),1-C82)</f>
        <v>1</v>
      </c>
      <c r="C82" s="22">
        <v>0</v>
      </c>
      <c r="D82" s="23">
        <v>1035.7926</v>
      </c>
      <c r="E82" s="24">
        <v>781.3874</v>
      </c>
    </row>
    <row r="83" s="2" customFormat="1" spans="1:5">
      <c r="A83" s="15">
        <f>A82+1</f>
        <v>46006</v>
      </c>
      <c r="B83" s="21">
        <f>IF(C83="",NA(),1-C83)</f>
        <v>1</v>
      </c>
      <c r="C83" s="22">
        <v>0</v>
      </c>
      <c r="D83" s="23">
        <v>1078.2861</v>
      </c>
      <c r="E83" s="24">
        <v>813.4439</v>
      </c>
    </row>
    <row r="84" s="2" customFormat="1" spans="1:5">
      <c r="A84" s="15">
        <f>A83+1</f>
        <v>46007</v>
      </c>
      <c r="B84" s="21">
        <f>IF(C84="",NA(),1-C84)</f>
        <v>1</v>
      </c>
      <c r="C84" s="22">
        <v>0</v>
      </c>
      <c r="D84" s="23">
        <v>1039.2126</v>
      </c>
      <c r="E84" s="24">
        <v>783.9674</v>
      </c>
    </row>
    <row r="85" s="2" customFormat="1" spans="1:5">
      <c r="A85" s="15">
        <f>A84+1</f>
        <v>46008</v>
      </c>
      <c r="B85" s="21">
        <f>IF(C85="",NA(),1-C85)</f>
        <v>1</v>
      </c>
      <c r="C85" s="22">
        <v>0</v>
      </c>
      <c r="D85" s="23">
        <v>1296.7785</v>
      </c>
      <c r="E85" s="24">
        <v>978.2715</v>
      </c>
    </row>
    <row r="86" s="2" customFormat="1" spans="1:5">
      <c r="A86" s="15">
        <f>A85+1</f>
        <v>46009</v>
      </c>
      <c r="B86" s="21">
        <f>IF(C86="",NA(),1-C86)</f>
        <v>1</v>
      </c>
      <c r="C86" s="22">
        <v>0</v>
      </c>
      <c r="D86" s="23">
        <v>1104.7227</v>
      </c>
      <c r="E86" s="24">
        <v>833.3873</v>
      </c>
    </row>
    <row r="87" s="2" customFormat="1" spans="1:5">
      <c r="A87" s="15">
        <f>A86+1</f>
        <v>46010</v>
      </c>
      <c r="B87" s="21">
        <f>IF(C87="",NA(),1-C87)</f>
        <v>1</v>
      </c>
      <c r="C87" s="22">
        <v>0</v>
      </c>
      <c r="D87" s="23">
        <v>1088.0217</v>
      </c>
      <c r="E87" s="24">
        <v>820.7883</v>
      </c>
    </row>
    <row r="88" s="2" customFormat="1" spans="1:5">
      <c r="A88" s="15">
        <f>A87+1</f>
        <v>46011</v>
      </c>
      <c r="B88" s="21">
        <f>IF(C88="",NA(),1-C88)</f>
        <v>1</v>
      </c>
      <c r="C88" s="22">
        <v>0</v>
      </c>
      <c r="D88" s="23">
        <v>988.6137</v>
      </c>
      <c r="E88" s="24">
        <v>745.7963</v>
      </c>
    </row>
    <row r="89" s="2" customFormat="1" spans="1:5">
      <c r="A89" s="15">
        <f>A88+1</f>
        <v>46012</v>
      </c>
      <c r="B89" s="21">
        <f>IF(C89="",NA(),1-C89)</f>
        <v>1</v>
      </c>
      <c r="C89" s="22">
        <v>0</v>
      </c>
      <c r="D89" s="23">
        <v>986.3736</v>
      </c>
      <c r="E89" s="24">
        <v>744.1064</v>
      </c>
    </row>
    <row r="90" s="2" customFormat="1" spans="1:5">
      <c r="A90" s="15">
        <f>A89+1</f>
        <v>46013</v>
      </c>
      <c r="B90" s="21">
        <f>IF(C90="",NA(),1-C90)</f>
        <v>1</v>
      </c>
      <c r="C90" s="22">
        <v>0</v>
      </c>
      <c r="D90" s="23">
        <v>1179.1305</v>
      </c>
      <c r="E90" s="24">
        <v>889.5195</v>
      </c>
    </row>
    <row r="91" s="2" customFormat="1" spans="1:5">
      <c r="A91" s="15">
        <f>A90+1</f>
        <v>46014</v>
      </c>
      <c r="B91" s="21">
        <f>IF(C91="",NA(),1-C91)</f>
        <v>1</v>
      </c>
      <c r="C91" s="22">
        <v>0</v>
      </c>
      <c r="D91" s="23">
        <v>1128.5202</v>
      </c>
      <c r="E91" s="24">
        <v>851.3398</v>
      </c>
    </row>
    <row r="92" s="2" customFormat="1" spans="1:5">
      <c r="A92" s="15">
        <f>A91+1</f>
        <v>46015</v>
      </c>
      <c r="B92" s="21">
        <f>IF(C92="",NA(),1-C92)</f>
        <v>1</v>
      </c>
      <c r="C92" s="22">
        <v>0</v>
      </c>
      <c r="D92" s="23">
        <v>1127.4144</v>
      </c>
      <c r="E92" s="24">
        <v>850.5056</v>
      </c>
    </row>
    <row r="93" s="2" customFormat="1" spans="1:5">
      <c r="A93" s="15">
        <f>A92+1</f>
        <v>46016</v>
      </c>
      <c r="B93" s="21">
        <f>IF(C93="",NA(),1-C93)</f>
        <v>1</v>
      </c>
      <c r="C93" s="22">
        <v>0</v>
      </c>
      <c r="D93" s="23">
        <v>916.9647</v>
      </c>
      <c r="E93" s="24">
        <v>691.7453</v>
      </c>
    </row>
    <row r="94" s="2" customFormat="1" spans="1:5">
      <c r="A94" s="15">
        <f>A93+1</f>
        <v>46017</v>
      </c>
      <c r="B94" s="21">
        <f>IF(C94="",NA(),1-C94)</f>
        <v>1</v>
      </c>
      <c r="C94" s="22">
        <v>0</v>
      </c>
      <c r="D94" s="23">
        <v>945.8694</v>
      </c>
      <c r="E94" s="24">
        <v>713.5506</v>
      </c>
    </row>
    <row r="95" s="2" customFormat="1" spans="1:5">
      <c r="A95" s="15">
        <f>A94+1</f>
        <v>46018</v>
      </c>
      <c r="B95" s="21">
        <f>IF(C95="",NA(),1-C95)</f>
        <v>1</v>
      </c>
      <c r="C95" s="22">
        <v>0</v>
      </c>
      <c r="D95" s="23">
        <v>946.7814</v>
      </c>
      <c r="E95" s="24">
        <v>714.2386</v>
      </c>
    </row>
    <row r="96" s="2" customFormat="1" spans="1:5">
      <c r="A96" s="15">
        <f>A95+1</f>
        <v>46019</v>
      </c>
      <c r="B96" s="21">
        <f>IF(C96="",NA(),1-C96)</f>
        <v>1</v>
      </c>
      <c r="C96" s="22">
        <v>0</v>
      </c>
      <c r="D96" s="23">
        <v>971.8044</v>
      </c>
      <c r="E96" s="24">
        <v>733.1156</v>
      </c>
    </row>
    <row r="97" s="2" customFormat="1" spans="1:5">
      <c r="A97" s="15">
        <f>A96+1</f>
        <v>46020</v>
      </c>
      <c r="B97" s="21">
        <f>IF(C97="",NA(),1-C97)</f>
        <v>1</v>
      </c>
      <c r="C97" s="22">
        <v>0</v>
      </c>
      <c r="D97" s="23">
        <v>1004.0721</v>
      </c>
      <c r="E97" s="24">
        <v>757.4579</v>
      </c>
    </row>
    <row r="98" spans="1:5">
      <c r="A98" s="15">
        <f>A97+1</f>
        <v>46021</v>
      </c>
      <c r="B98" s="21">
        <f>IF(C98="",NA(),1-C98)</f>
        <v>1</v>
      </c>
      <c r="C98" s="22">
        <v>0</v>
      </c>
      <c r="D98" s="23">
        <v>1071.2124</v>
      </c>
      <c r="E98" s="24">
        <v>808.1076</v>
      </c>
    </row>
    <row r="99" spans="1:5">
      <c r="A99" s="15">
        <f>A98+1</f>
        <v>46022</v>
      </c>
      <c r="B99" s="21">
        <f>IF(C99="",NA(),1-C99)</f>
        <v>1</v>
      </c>
      <c r="C99" s="22">
        <v>0</v>
      </c>
      <c r="D99" s="23">
        <v>1012.7247</v>
      </c>
      <c r="E99" s="24">
        <v>763.9853</v>
      </c>
    </row>
  </sheetData>
  <mergeCells count="2">
    <mergeCell ref="B3:E3"/>
    <mergeCell ref="B4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UK Payments Administration Ltd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Endpoints</vt:lpstr>
      <vt:lpstr>Data</vt:lpstr>
      <vt:lpstr>Dedicated interface report</vt:lpstr>
      <vt:lpstr>PSU interface report 1</vt:lpstr>
      <vt:lpstr>1. P &amp; A (NCA)</vt:lpstr>
      <vt:lpstr>1B. P &amp; A Benchmarking (NCA)</vt:lpstr>
      <vt:lpstr>PSU interface report 2</vt:lpstr>
      <vt:lpstr>PSU interface report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 Monthly Template</dc:title>
  <dc:creator>Carissa Hanafi</dc:creator>
  <cp:lastModifiedBy>ANR1</cp:lastModifiedBy>
  <dcterms:created xsi:type="dcterms:W3CDTF">2018-03-23T10:40:00Z</dcterms:created>
  <dcterms:modified xsi:type="dcterms:W3CDTF">2026-01-19T13:12:37Z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2052-9.1.0.5016</vt:lpwstr>
  </property>
</Properties>
</file>